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tabRatio="598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1" i="1" l="1"/>
  <c r="F212" i="1"/>
  <c r="F183" i="1"/>
  <c r="F154" i="1"/>
  <c r="F125" i="1"/>
  <c r="F96" i="1"/>
  <c r="F67" i="1"/>
  <c r="F38" i="1"/>
  <c r="F5" i="1" l="1"/>
  <c r="E48" i="1" l="1"/>
  <c r="E255" i="1" l="1"/>
  <c r="E222" i="1"/>
  <c r="E193" i="1"/>
  <c r="E164" i="1"/>
  <c r="E135" i="1"/>
  <c r="E106" i="1"/>
  <c r="H201" i="1" l="1"/>
  <c r="E197" i="1"/>
  <c r="E77" i="1" l="1"/>
  <c r="F19" i="1"/>
  <c r="E23" i="1"/>
  <c r="E52" i="1" s="1"/>
  <c r="G19" i="1"/>
  <c r="G48" i="1" l="1"/>
  <c r="F48" i="1"/>
  <c r="E226" i="1"/>
  <c r="E168" i="1"/>
  <c r="E139" i="1"/>
  <c r="E259" i="1"/>
  <c r="E110" i="1"/>
  <c r="G164" i="1"/>
  <c r="G135" i="1"/>
  <c r="G255" i="1"/>
  <c r="G193" i="1"/>
  <c r="G106" i="1"/>
  <c r="G222" i="1"/>
  <c r="F222" i="1"/>
  <c r="F193" i="1"/>
  <c r="F135" i="1"/>
  <c r="F106" i="1"/>
  <c r="F255" i="1"/>
  <c r="F164" i="1"/>
  <c r="D19" i="1"/>
  <c r="H19" i="1"/>
  <c r="H48" i="1" l="1"/>
  <c r="D222" i="1"/>
  <c r="D48" i="1"/>
  <c r="H193" i="1"/>
  <c r="H135" i="1"/>
  <c r="H164" i="1"/>
  <c r="H106" i="1"/>
  <c r="H255" i="1"/>
  <c r="H222" i="1"/>
  <c r="D164" i="1"/>
  <c r="D135" i="1"/>
  <c r="D193" i="1"/>
  <c r="D106" i="1"/>
  <c r="D255" i="1"/>
  <c r="C19" i="1"/>
  <c r="B19" i="1"/>
  <c r="D77" i="1"/>
  <c r="G77" i="1"/>
  <c r="F77" i="1"/>
  <c r="H77" i="1"/>
  <c r="B77" i="1" l="1"/>
  <c r="B48" i="1"/>
  <c r="C77" i="1"/>
  <c r="C48" i="1"/>
  <c r="C222" i="1"/>
  <c r="B222" i="1"/>
  <c r="B255" i="1"/>
  <c r="B164" i="1"/>
  <c r="B135" i="1"/>
  <c r="B106" i="1"/>
  <c r="B193" i="1"/>
  <c r="C193" i="1"/>
  <c r="C135" i="1"/>
  <c r="C255" i="1"/>
  <c r="C164" i="1"/>
  <c r="C106" i="1"/>
  <c r="E15" i="1"/>
  <c r="E81" i="1"/>
  <c r="E27" i="1"/>
  <c r="E56" i="1" s="1"/>
  <c r="E44" i="1" l="1"/>
  <c r="E11" i="1"/>
  <c r="E263" i="1"/>
  <c r="E143" i="1"/>
  <c r="E172" i="1"/>
  <c r="E114" i="1"/>
  <c r="E201" i="1"/>
  <c r="E230" i="1"/>
  <c r="E251" i="1"/>
  <c r="E189" i="1"/>
  <c r="E102" i="1"/>
  <c r="E160" i="1"/>
  <c r="E131" i="1"/>
  <c r="E218" i="1"/>
  <c r="D27" i="1"/>
  <c r="D143" i="1" s="1"/>
  <c r="F27" i="1"/>
  <c r="F56" i="1" s="1"/>
  <c r="E31" i="1"/>
  <c r="E60" i="1" s="1"/>
  <c r="H15" i="1"/>
  <c r="G23" i="1"/>
  <c r="G52" i="1" s="1"/>
  <c r="G15" i="1"/>
  <c r="B27" i="1"/>
  <c r="C15" i="1"/>
  <c r="E85" i="1"/>
  <c r="F23" i="1"/>
  <c r="F52" i="1" s="1"/>
  <c r="F15" i="1"/>
  <c r="E73" i="1"/>
  <c r="C27" i="1"/>
  <c r="D15" i="1"/>
  <c r="B15" i="1"/>
  <c r="G27" i="1"/>
  <c r="G56" i="1" s="1"/>
  <c r="H27" i="1"/>
  <c r="H56" i="1" s="1"/>
  <c r="H23" i="1"/>
  <c r="H52" i="1" s="1"/>
  <c r="C23" i="1"/>
  <c r="B23" i="1"/>
  <c r="D23" i="1"/>
  <c r="D139" i="1" s="1"/>
  <c r="E247" i="1" l="1"/>
  <c r="G11" i="1"/>
  <c r="G247" i="1" s="1"/>
  <c r="F11" i="1"/>
  <c r="F247" i="1" s="1"/>
  <c r="H11" i="1"/>
  <c r="H247" i="1" s="1"/>
  <c r="D11" i="1"/>
  <c r="D247" i="1" s="1"/>
  <c r="B11" i="1"/>
  <c r="B247" i="1" s="1"/>
  <c r="C11" i="1"/>
  <c r="C247" i="1" s="1"/>
  <c r="F44" i="1"/>
  <c r="G44" i="1"/>
  <c r="H44" i="1"/>
  <c r="D226" i="1"/>
  <c r="D52" i="1"/>
  <c r="C226" i="1"/>
  <c r="C52" i="1"/>
  <c r="B218" i="1"/>
  <c r="B44" i="1"/>
  <c r="C230" i="1"/>
  <c r="C56" i="1"/>
  <c r="B230" i="1"/>
  <c r="B56" i="1"/>
  <c r="D230" i="1"/>
  <c r="D56" i="1"/>
  <c r="B226" i="1"/>
  <c r="B52" i="1"/>
  <c r="D218" i="1"/>
  <c r="D44" i="1"/>
  <c r="C218" i="1"/>
  <c r="C44" i="1"/>
  <c r="B197" i="1"/>
  <c r="B168" i="1"/>
  <c r="B139" i="1"/>
  <c r="B110" i="1"/>
  <c r="B259" i="1"/>
  <c r="H259" i="1"/>
  <c r="H168" i="1"/>
  <c r="H110" i="1"/>
  <c r="H197" i="1"/>
  <c r="H139" i="1"/>
  <c r="H226" i="1"/>
  <c r="G172" i="1"/>
  <c r="G143" i="1"/>
  <c r="G201" i="1"/>
  <c r="G114" i="1"/>
  <c r="G263" i="1"/>
  <c r="G230" i="1"/>
  <c r="D251" i="1"/>
  <c r="D189" i="1"/>
  <c r="D131" i="1"/>
  <c r="D160" i="1"/>
  <c r="D102" i="1"/>
  <c r="F251" i="1"/>
  <c r="F160" i="1"/>
  <c r="F189" i="1"/>
  <c r="F131" i="1"/>
  <c r="F102" i="1"/>
  <c r="F218" i="1"/>
  <c r="B172" i="1"/>
  <c r="B143" i="1"/>
  <c r="B263" i="1"/>
  <c r="B201" i="1"/>
  <c r="B114" i="1"/>
  <c r="G259" i="1"/>
  <c r="G197" i="1"/>
  <c r="G226" i="1"/>
  <c r="G168" i="1"/>
  <c r="G139" i="1"/>
  <c r="G110" i="1"/>
  <c r="E205" i="1"/>
  <c r="E176" i="1"/>
  <c r="E118" i="1"/>
  <c r="E234" i="1"/>
  <c r="E147" i="1"/>
  <c r="D172" i="1"/>
  <c r="D263" i="1"/>
  <c r="D201" i="1"/>
  <c r="D114" i="1"/>
  <c r="D259" i="1"/>
  <c r="D197" i="1"/>
  <c r="D110" i="1"/>
  <c r="D168" i="1"/>
  <c r="C259" i="1"/>
  <c r="C168" i="1"/>
  <c r="C197" i="1"/>
  <c r="C139" i="1"/>
  <c r="C110" i="1"/>
  <c r="H230" i="1"/>
  <c r="H143" i="1"/>
  <c r="H263" i="1"/>
  <c r="H172" i="1"/>
  <c r="H114" i="1"/>
  <c r="B189" i="1"/>
  <c r="B131" i="1"/>
  <c r="B251" i="1"/>
  <c r="B160" i="1"/>
  <c r="B102" i="1"/>
  <c r="C201" i="1"/>
  <c r="C143" i="1"/>
  <c r="C114" i="1"/>
  <c r="C263" i="1"/>
  <c r="C172" i="1"/>
  <c r="F259" i="1"/>
  <c r="F168" i="1"/>
  <c r="F110" i="1"/>
  <c r="F139" i="1"/>
  <c r="F197" i="1"/>
  <c r="F226" i="1"/>
  <c r="C251" i="1"/>
  <c r="C160" i="1"/>
  <c r="C189" i="1"/>
  <c r="C131" i="1"/>
  <c r="C102" i="1"/>
  <c r="G251" i="1"/>
  <c r="G218" i="1"/>
  <c r="G189" i="1"/>
  <c r="G131" i="1"/>
  <c r="G102" i="1"/>
  <c r="G160" i="1"/>
  <c r="H251" i="1"/>
  <c r="H160" i="1"/>
  <c r="H189" i="1"/>
  <c r="H131" i="1"/>
  <c r="H102" i="1"/>
  <c r="H218" i="1"/>
  <c r="F201" i="1"/>
  <c r="F143" i="1"/>
  <c r="F263" i="1"/>
  <c r="F172" i="1"/>
  <c r="F230" i="1"/>
  <c r="F114" i="1"/>
  <c r="B81" i="1"/>
  <c r="D73" i="1"/>
  <c r="G81" i="1"/>
  <c r="E89" i="1"/>
  <c r="B31" i="1"/>
  <c r="C31" i="1"/>
  <c r="F31" i="1"/>
  <c r="F60" i="1" s="1"/>
  <c r="H31" i="1"/>
  <c r="H60" i="1" s="1"/>
  <c r="D31" i="1"/>
  <c r="D147" i="1" s="1"/>
  <c r="G31" i="1"/>
  <c r="G60" i="1" s="1"/>
  <c r="D85" i="1"/>
  <c r="H81" i="1"/>
  <c r="G85" i="1"/>
  <c r="F73" i="1"/>
  <c r="B85" i="1"/>
  <c r="D81" i="1"/>
  <c r="C81" i="1"/>
  <c r="H85" i="1"/>
  <c r="B73" i="1"/>
  <c r="C85" i="1"/>
  <c r="F81" i="1"/>
  <c r="C73" i="1"/>
  <c r="G73" i="1"/>
  <c r="H73" i="1"/>
  <c r="F85" i="1"/>
  <c r="D234" i="1" l="1"/>
  <c r="D60" i="1"/>
  <c r="B234" i="1"/>
  <c r="B60" i="1"/>
  <c r="C234" i="1"/>
  <c r="C60" i="1"/>
  <c r="D205" i="1"/>
  <c r="D118" i="1"/>
  <c r="D176" i="1"/>
  <c r="F176" i="1"/>
  <c r="F118" i="1"/>
  <c r="F205" i="1"/>
  <c r="F147" i="1"/>
  <c r="F234" i="1"/>
  <c r="B205" i="1"/>
  <c r="B118" i="1"/>
  <c r="B176" i="1"/>
  <c r="B147" i="1"/>
  <c r="G234" i="1"/>
  <c r="G205" i="1"/>
  <c r="G118" i="1"/>
  <c r="G176" i="1"/>
  <c r="G147" i="1"/>
  <c r="H176" i="1"/>
  <c r="H118" i="1"/>
  <c r="H205" i="1"/>
  <c r="H147" i="1"/>
  <c r="H234" i="1"/>
  <c r="C176" i="1"/>
  <c r="C118" i="1"/>
  <c r="C205" i="1"/>
  <c r="C147" i="1"/>
  <c r="D89" i="1"/>
  <c r="F89" i="1"/>
  <c r="B89" i="1"/>
  <c r="G89" i="1"/>
  <c r="H89" i="1"/>
  <c r="C89" i="1"/>
</calcChain>
</file>

<file path=xl/sharedStrings.xml><?xml version="1.0" encoding="utf-8"?>
<sst xmlns="http://schemas.openxmlformats.org/spreadsheetml/2006/main" count="586" uniqueCount="451">
  <si>
    <t>A</t>
  </si>
  <si>
    <t>B</t>
  </si>
  <si>
    <t>C</t>
  </si>
  <si>
    <t>D</t>
  </si>
  <si>
    <t>E</t>
  </si>
  <si>
    <t>F</t>
  </si>
  <si>
    <t>G</t>
  </si>
  <si>
    <t>[ L T ]</t>
  </si>
  <si>
    <t>uno</t>
  </si>
  <si>
    <t>f</t>
  </si>
  <si>
    <t>[M L T ]</t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</si>
  <si>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</si>
  <si>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</si>
  <si>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</si>
  <si>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</si>
  <si>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</si>
  <si>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</si>
  <si>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</si>
  <si>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</si>
  <si>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</si>
  <si>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</si>
  <si>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</si>
  <si>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</si>
  <si>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</si>
  <si>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</si>
  <si>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</si>
  <si>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</si>
  <si>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</si>
  <si>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</si>
  <si>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</si>
  <si>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</si>
  <si>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</si>
  <si>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</si>
  <si>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</si>
  <si>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</si>
  <si>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</si>
  <si>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</si>
  <si>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</si>
  <si>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</si>
  <si>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</si>
  <si>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</si>
  <si>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</si>
  <si>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</si>
  <si>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</si>
  <si>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t>[Q L T ]</t>
  </si>
  <si>
    <t xml:space="preserve">        TAV. IV  di moda  "Q" </t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</si>
  <si>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</si>
  <si>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</si>
  <si>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</si>
  <si>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</si>
  <si>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</si>
  <si>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</si>
  <si>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</si>
  <si>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</si>
  <si>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</si>
  <si>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</si>
  <si>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</si>
  <si>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</si>
  <si>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</si>
  <si>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</si>
  <si>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</si>
  <si>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</si>
  <si>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</si>
  <si>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</si>
  <si>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</si>
  <si>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</si>
  <si>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</si>
  <si>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</si>
  <si>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</si>
  <si>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</si>
  <si>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</si>
  <si>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</si>
  <si>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</si>
  <si>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</si>
  <si>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</si>
  <si>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</si>
  <si>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</si>
  <si>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</si>
  <si>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 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</si>
  <si>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</si>
  <si>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</si>
  <si>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</si>
  <si>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</si>
  <si>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</si>
  <si>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</si>
  <si>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</si>
  <si>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</si>
  <si>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</si>
  <si>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</si>
  <si>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</si>
  <si>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</si>
  <si>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</si>
  <si>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</si>
  <si>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</si>
  <si>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</si>
  <si>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</si>
  <si>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</si>
  <si>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</si>
  <si>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</si>
  <si>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</si>
  <si>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r>
      <t xml:space="preserve"> 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</si>
  <si>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</si>
  <si>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</si>
  <si>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</si>
  <si>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</si>
  <si>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</si>
  <si>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0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</si>
  <si>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Q2 L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</si>
  <si>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</si>
  <si>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]</t>
    </r>
  </si>
  <si>
    <r>
      <t xml:space="preserve"> 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]</t>
    </r>
  </si>
  <si>
    <t xml:space="preserve">                 TAV. I  di moda uno    "L T"  CINEMATICA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</si>
  <si>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</si>
  <si>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</si>
  <si>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</si>
  <si>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</si>
  <si>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</si>
  <si>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</si>
  <si>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</si>
  <si>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</si>
  <si>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</si>
  <si>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</si>
  <si>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</si>
  <si>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</si>
  <si>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</si>
  <si>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</si>
  <si>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</si>
  <si>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</si>
  <si>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</si>
  <si>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</si>
  <si>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</si>
  <si>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</si>
  <si>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</si>
  <si>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</si>
  <si>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</si>
  <si>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</si>
  <si>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</si>
  <si>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</si>
  <si>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</si>
  <si>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</si>
  <si>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</si>
  <si>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</si>
  <si>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</si>
  <si>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</si>
  <si>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</si>
  <si>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</si>
  <si>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</si>
  <si>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</si>
  <si>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</si>
  <si>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</si>
  <si>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</si>
  <si>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</si>
  <si>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</si>
  <si>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</si>
  <si>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</si>
  <si>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</si>
  <si>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</si>
  <si>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</si>
  <si>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</si>
  <si>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</si>
  <si>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</si>
  <si>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</si>
  <si>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</si>
  <si>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</si>
  <si>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</si>
  <si>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</si>
  <si>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</si>
  <si>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</si>
  <si>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</si>
  <si>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</si>
  <si>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</si>
  <si>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</si>
  <si>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</si>
  <si>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</si>
  <si>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</si>
  <si>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</si>
  <si>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</si>
  <si>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</si>
  <si>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</si>
  <si>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</si>
  <si>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</si>
  <si>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</si>
  <si>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</si>
  <si>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</si>
  <si>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</si>
  <si>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</si>
  <si>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</si>
  <si>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</si>
  <si>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</si>
  <si>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</si>
  <si>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</si>
  <si>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</si>
  <si>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</si>
  <si>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</si>
  <si>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</si>
  <si>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</si>
  <si>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</si>
  <si>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</si>
  <si>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</si>
  <si>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</si>
  <si>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</si>
  <si>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</si>
  <si>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</si>
  <si>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</si>
  <si>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</si>
  <si>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</si>
  <si>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</si>
  <si>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</si>
  <si>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</si>
  <si>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</si>
  <si>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</si>
  <si>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</si>
  <si>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</si>
  <si>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</si>
  <si>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</si>
  <si>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</si>
  <si>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</si>
  <si>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</si>
  <si>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</si>
  <si>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</si>
  <si>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</si>
  <si>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</si>
  <si>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</si>
  <si>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</si>
  <si>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</si>
  <si>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</si>
  <si>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</si>
  <si>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</si>
  <si>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</si>
  <si>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</si>
  <si>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-1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</si>
  <si>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</si>
  <si>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</si>
  <si>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</si>
  <si>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</si>
  <si>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</si>
  <si>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</si>
  <si>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</si>
  <si>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</si>
  <si>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</si>
  <si>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</si>
  <si>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</si>
  <si>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</si>
  <si>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</si>
  <si>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</si>
  <si>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</si>
  <si>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</si>
  <si>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</si>
  <si>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</si>
  <si>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</si>
  <si>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</si>
  <si>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</si>
  <si>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</si>
  <si>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</si>
  <si>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</si>
  <si>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</si>
  <si>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</si>
  <si>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</si>
  <si>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</si>
  <si>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</si>
  <si>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</si>
  <si>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</si>
  <si>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</si>
  <si>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</si>
  <si>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</si>
  <si>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</si>
  <si>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</si>
  <si>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</si>
  <si>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</si>
  <si>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</si>
  <si>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</si>
  <si>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</si>
  <si>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</si>
  <si>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</si>
  <si>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</si>
  <si>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 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</si>
  <si>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</si>
  <si>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</si>
  <si>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</si>
  <si>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</si>
  <si>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</si>
  <si>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</si>
  <si>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</si>
  <si>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</si>
  <si>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</si>
  <si>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</si>
  <si>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</si>
  <si>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</si>
  <si>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</si>
  <si>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</si>
  <si>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</si>
  <si>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</si>
  <si>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</si>
  <si>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</si>
  <si>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</si>
  <si>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 M Q</t>
    </r>
    <r>
      <rPr>
        <vertAlign val="superscript"/>
        <sz val="11"/>
        <rFont val="Arial"/>
        <family val="2"/>
      </rPr>
      <t xml:space="preserve">-2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</si>
  <si>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</si>
  <si>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</si>
  <si>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>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</si>
  <si>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</si>
  <si>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 Q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</si>
  <si>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</si>
  <si>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</si>
  <si>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</si>
  <si>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</si>
  <si>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</si>
  <si>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</si>
  <si>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</si>
  <si>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</si>
  <si>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</si>
  <si>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</si>
  <si>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</si>
  <si>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</si>
  <si>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</si>
  <si>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</si>
  <si>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</si>
  <si>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</si>
  <si>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</si>
  <si>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[M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>Q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L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]</t>
    </r>
  </si>
  <si>
    <r>
      <t>t</t>
    </r>
    <r>
      <rPr>
        <b/>
        <i/>
        <vertAlign val="subscript"/>
        <sz val="11"/>
        <rFont val="Arial"/>
        <family val="2"/>
      </rPr>
      <t>p</t>
    </r>
  </si>
  <si>
    <r>
      <t xml:space="preserve"> l</t>
    </r>
    <r>
      <rPr>
        <b/>
        <i/>
        <vertAlign val="subscript"/>
        <sz val="11"/>
        <rFont val="Arial"/>
        <family val="2"/>
      </rPr>
      <t xml:space="preserve">p </t>
    </r>
    <r>
      <rPr>
        <b/>
        <i/>
        <sz val="11"/>
        <rFont val="Arial"/>
        <family val="2"/>
      </rPr>
      <t>=</t>
    </r>
    <r>
      <rPr>
        <b/>
        <i/>
        <vertAlign val="subscript"/>
        <sz val="11"/>
        <rFont val="Arial"/>
        <family val="2"/>
      </rPr>
      <t xml:space="preserve"> </t>
    </r>
    <r>
      <rPr>
        <b/>
        <i/>
        <sz val="11"/>
        <rFont val="Arial"/>
        <family val="2"/>
      </rPr>
      <t>m</t>
    </r>
  </si>
  <si>
    <r>
      <t xml:space="preserve">S = 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2</t>
    </r>
  </si>
  <si>
    <r>
      <t xml:space="preserve">V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3</t>
    </r>
  </si>
  <si>
    <r>
      <t>f</t>
    </r>
    <r>
      <rPr>
        <b/>
        <i/>
        <vertAlign val="superscript"/>
        <sz val="11"/>
        <rFont val="Arial"/>
        <family val="2"/>
      </rPr>
      <t>2</t>
    </r>
  </si>
  <si>
    <r>
      <t>f</t>
    </r>
    <r>
      <rPr>
        <b/>
        <i/>
        <vertAlign val="superscript"/>
        <sz val="11"/>
        <rFont val="Arial"/>
        <family val="2"/>
      </rPr>
      <t>3</t>
    </r>
  </si>
  <si>
    <r>
      <t>H = 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/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e</t>
    </r>
  </si>
  <si>
    <r>
      <rPr>
        <b/>
        <i/>
        <sz val="11"/>
        <rFont val="Symbol"/>
        <family val="1"/>
        <charset val="2"/>
      </rPr>
      <t>r</t>
    </r>
    <r>
      <rPr>
        <b/>
        <i/>
        <vertAlign val="subscript"/>
        <sz val="11"/>
        <rFont val="Arial"/>
        <family val="2"/>
      </rPr>
      <t>T</t>
    </r>
  </si>
  <si>
    <r>
      <t>K</t>
    </r>
    <r>
      <rPr>
        <b/>
        <i/>
        <vertAlign val="subscript"/>
        <sz val="11"/>
        <rFont val="Arial"/>
        <family val="2"/>
      </rPr>
      <t>J</t>
    </r>
    <r>
      <rPr>
        <b/>
        <i/>
        <sz val="11"/>
        <rFont val="Arial"/>
        <family val="2"/>
      </rPr>
      <t xml:space="preserve"> / 2</t>
    </r>
  </si>
  <si>
    <t xml:space="preserve">        TAV. II  di moda "M"   DINAMICA 1</t>
  </si>
  <si>
    <r>
      <t>R</t>
    </r>
    <r>
      <rPr>
        <b/>
        <i/>
        <vertAlign val="subscript"/>
        <sz val="11"/>
        <rFont val="Arial"/>
        <family val="2"/>
      </rPr>
      <t>C</t>
    </r>
    <r>
      <rPr>
        <b/>
        <i/>
        <sz val="11"/>
        <rFont val="Arial"/>
        <family val="2"/>
      </rPr>
      <t xml:space="preserve">= kg  / s </t>
    </r>
  </si>
  <si>
    <r>
      <rPr>
        <b/>
        <i/>
        <sz val="11"/>
        <rFont val="Symbol"/>
        <family val="1"/>
        <charset val="2"/>
      </rPr>
      <t>d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 xml:space="preserve"> = kg  / vol </t>
    </r>
  </si>
  <si>
    <r>
      <t>En =</t>
    </r>
    <r>
      <rPr>
        <b/>
        <i/>
        <sz val="11"/>
        <rFont val="Arial"/>
        <family val="2"/>
      </rPr>
      <t xml:space="preserve"> j</t>
    </r>
  </si>
  <si>
    <t>Pn =  w</t>
  </si>
  <si>
    <t>pr = F / S</t>
  </si>
  <si>
    <r>
      <t>pr = N / m</t>
    </r>
    <r>
      <rPr>
        <b/>
        <i/>
        <vertAlign val="superscript"/>
        <sz val="11"/>
        <rFont val="Arial"/>
        <family val="2"/>
      </rPr>
      <t>2</t>
    </r>
  </si>
  <si>
    <r>
      <t>p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= F / V </t>
    </r>
  </si>
  <si>
    <r>
      <t>p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>= N / m</t>
    </r>
    <r>
      <rPr>
        <b/>
        <i/>
        <vertAlign val="superscript"/>
        <sz val="11"/>
        <rFont val="Arial"/>
        <family val="2"/>
      </rPr>
      <t>3</t>
    </r>
  </si>
  <si>
    <r>
      <t>F</t>
    </r>
    <r>
      <rPr>
        <b/>
        <i/>
        <sz val="11"/>
        <rFont val="Arial"/>
        <family val="2"/>
      </rPr>
      <t xml:space="preserve"> = N</t>
    </r>
  </si>
  <si>
    <r>
      <t>E</t>
    </r>
    <r>
      <rPr>
        <b/>
        <i/>
        <vertAlign val="subscript"/>
        <sz val="11"/>
        <rFont val="Arial"/>
        <family val="2"/>
      </rPr>
      <t xml:space="preserve">F </t>
    </r>
    <r>
      <rPr>
        <b/>
        <i/>
        <sz val="11"/>
        <rFont val="Arial"/>
        <family val="2"/>
      </rPr>
      <t>= N / m</t>
    </r>
  </si>
  <si>
    <t>U = j m</t>
  </si>
  <si>
    <r>
      <rPr>
        <b/>
        <i/>
        <sz val="11"/>
        <rFont val="Arial"/>
        <family val="2"/>
      </rPr>
      <t>I = kg m</t>
    </r>
    <r>
      <rPr>
        <b/>
        <i/>
        <vertAlign val="superscript"/>
        <sz val="11"/>
        <rFont val="Arial"/>
        <family val="2"/>
      </rPr>
      <t xml:space="preserve">2 </t>
    </r>
  </si>
  <si>
    <t>H = A / m</t>
  </si>
  <si>
    <r>
      <t>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>= C / s =  A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</si>
  <si>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T</t>
    </r>
    <r>
      <rPr>
        <b/>
        <i/>
        <sz val="11"/>
        <rFont val="Cambria"/>
        <family val="1"/>
      </rPr>
      <t>= C m</t>
    </r>
    <r>
      <rPr>
        <b/>
        <i/>
        <vertAlign val="superscript"/>
        <sz val="11"/>
        <rFont val="Cambria"/>
        <family val="1"/>
      </rPr>
      <t>2</t>
    </r>
    <r>
      <rPr>
        <b/>
        <i/>
        <sz val="11"/>
        <rFont val="Cambria"/>
        <family val="1"/>
      </rPr>
      <t>/s</t>
    </r>
    <r>
      <rPr>
        <b/>
        <i/>
        <vertAlign val="superscript"/>
        <sz val="11"/>
        <rFont val="Cambria"/>
        <family val="1"/>
      </rPr>
      <t>2</t>
    </r>
    <r>
      <rPr>
        <b/>
        <i/>
        <sz val="11"/>
        <rFont val="Cambria"/>
        <family val="1"/>
      </rPr>
      <t>= K m</t>
    </r>
  </si>
  <si>
    <r>
      <t>D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C / m</t>
    </r>
    <r>
      <rPr>
        <b/>
        <i/>
        <vertAlign val="superscript"/>
        <sz val="11"/>
        <rFont val="Arial"/>
        <family val="2"/>
      </rPr>
      <t>2</t>
    </r>
  </si>
  <si>
    <r>
      <t>D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e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</si>
  <si>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Arial"/>
        <family val="2"/>
      </rPr>
      <t>E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K / m</t>
    </r>
  </si>
  <si>
    <r>
      <t>c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 = m / C = j / kg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</si>
  <si>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Arial"/>
        <family val="2"/>
      </rPr>
      <t xml:space="preserve"> = m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/ s</t>
    </r>
  </si>
  <si>
    <r>
      <t>P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>= m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s</t>
    </r>
  </si>
  <si>
    <r>
      <t xml:space="preserve"> a = m / s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 </t>
    </r>
  </si>
  <si>
    <r>
      <t>R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</t>
    </r>
    <r>
      <rPr>
        <b/>
        <i/>
        <sz val="11"/>
        <rFont val="Arial"/>
        <family val="2"/>
      </rPr>
      <t xml:space="preserve"> ohm</t>
    </r>
  </si>
  <si>
    <r>
      <rPr>
        <b/>
        <i/>
        <sz val="11"/>
        <rFont val="Symbol"/>
        <family val="1"/>
        <charset val="2"/>
      </rPr>
      <t>r</t>
    </r>
    <r>
      <rPr>
        <b/>
        <i/>
        <vertAlign val="subscript"/>
        <sz val="11"/>
        <rFont val="Arial"/>
        <family val="2"/>
      </rPr>
      <t xml:space="preserve">e </t>
    </r>
    <r>
      <rPr>
        <b/>
        <i/>
        <sz val="11"/>
        <rFont val="Arial"/>
        <family val="2"/>
      </rPr>
      <t>= ohm m</t>
    </r>
  </si>
  <si>
    <t>L = henry</t>
  </si>
  <si>
    <r>
      <t xml:space="preserve"> k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g </t>
    </r>
    <r>
      <rPr>
        <b/>
        <i/>
        <sz val="11"/>
        <rFont val="Arial"/>
        <family val="2"/>
      </rPr>
      <t>m / C</t>
    </r>
    <r>
      <rPr>
        <b/>
        <i/>
        <vertAlign val="superscript"/>
        <sz val="11"/>
        <rFont val="Arial"/>
        <family val="2"/>
      </rPr>
      <t>2</t>
    </r>
  </si>
  <si>
    <r>
      <t>C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 xml:space="preserve"> = 1 / farad</t>
    </r>
  </si>
  <si>
    <r>
      <t>V</t>
    </r>
    <r>
      <rPr>
        <b/>
        <i/>
        <vertAlign val="subscript"/>
        <sz val="11"/>
        <rFont val="Arial"/>
        <family val="2"/>
      </rPr>
      <t xml:space="preserve">e </t>
    </r>
    <r>
      <rPr>
        <b/>
        <i/>
        <sz val="11"/>
        <rFont val="Arial"/>
        <family val="2"/>
      </rPr>
      <t>=</t>
    </r>
    <r>
      <rPr>
        <b/>
        <i/>
        <sz val="11"/>
        <rFont val="Arial"/>
        <family val="2"/>
      </rPr>
      <t xml:space="preserve"> volt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</si>
  <si>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R</t>
    </r>
    <r>
      <rPr>
        <b/>
        <i/>
        <sz val="11"/>
        <rFont val="Arial"/>
        <family val="2"/>
      </rPr>
      <t xml:space="preserve"> = A m</t>
    </r>
  </si>
  <si>
    <r>
      <t>m</t>
    </r>
    <r>
      <rPr>
        <i/>
        <vertAlign val="subscript"/>
        <sz val="14"/>
        <rFont val="Arial"/>
        <family val="2"/>
      </rPr>
      <t>p</t>
    </r>
  </si>
  <si>
    <r>
      <rPr>
        <i/>
        <sz val="14"/>
        <rFont val="Symbol"/>
        <family val="1"/>
        <charset val="2"/>
      </rPr>
      <t>l</t>
    </r>
    <r>
      <rPr>
        <i/>
        <vertAlign val="subscript"/>
        <sz val="14"/>
        <rFont val="Arial"/>
        <family val="2"/>
      </rPr>
      <t>p</t>
    </r>
  </si>
  <si>
    <t>H</t>
  </si>
  <si>
    <r>
      <t>[ L</t>
    </r>
    <r>
      <rPr>
        <vertAlign val="superscript"/>
        <sz val="11"/>
        <rFont val="Arial"/>
        <family val="2"/>
      </rPr>
      <t>-3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</si>
  <si>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</si>
  <si>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-1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</si>
  <si>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 xml:space="preserve"> [ L</t>
    </r>
    <r>
      <rPr>
        <vertAlign val="superscript"/>
        <sz val="11"/>
        <rFont val="Arial"/>
        <family val="2"/>
      </rPr>
      <t xml:space="preserve">0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]</t>
    </r>
  </si>
  <si>
    <r>
      <t>[ L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</si>
  <si>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</si>
  <si>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[ L</t>
    </r>
    <r>
      <rPr>
        <vertAlign val="superscript"/>
        <sz val="11"/>
        <rFont val="Arial"/>
        <family val="2"/>
      </rPr>
      <t xml:space="preserve">3 </t>
    </r>
    <r>
      <rPr>
        <sz val="11"/>
        <rFont val="Arial"/>
        <family val="2"/>
      </rPr>
      <t>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]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</si>
  <si>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</si>
  <si>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t>p =  N s</t>
  </si>
  <si>
    <r>
      <t>B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</t>
    </r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>/ S</t>
    </r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</si>
  <si>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R</t>
    </r>
    <r>
      <rPr>
        <b/>
        <i/>
        <sz val="11"/>
        <rFont val="Arial"/>
        <family val="2"/>
      </rPr>
      <t>= C m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s</t>
    </r>
  </si>
  <si>
    <r>
      <t>I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</si>
  <si>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= kg</t>
    </r>
  </si>
  <si>
    <r>
      <t>E</t>
    </r>
    <r>
      <rPr>
        <b/>
        <i/>
        <vertAlign val="subscript"/>
        <sz val="11"/>
        <rFont val="Arial"/>
        <family val="2"/>
      </rPr>
      <t xml:space="preserve">F </t>
    </r>
    <r>
      <rPr>
        <b/>
        <i/>
        <sz val="11"/>
        <rFont val="Arial"/>
        <family val="2"/>
      </rPr>
      <t xml:space="preserve">= F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</si>
  <si>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F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a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</si>
  <si>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</si>
  <si>
    <r>
      <t>R</t>
    </r>
    <r>
      <rPr>
        <b/>
        <i/>
        <vertAlign val="subscript"/>
        <sz val="11"/>
        <rFont val="Arial"/>
        <family val="2"/>
      </rPr>
      <t>D</t>
    </r>
    <r>
      <rPr>
        <b/>
        <i/>
        <sz val="11"/>
        <rFont val="Arial"/>
        <family val="2"/>
      </rPr>
      <t>=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/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s</t>
    </r>
  </si>
  <si>
    <r>
      <t>G</t>
    </r>
    <r>
      <rPr>
        <b/>
        <i/>
        <vertAlign val="subscript"/>
        <sz val="11"/>
        <rFont val="Arial"/>
        <family val="2"/>
      </rPr>
      <t>x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s</t>
    </r>
    <r>
      <rPr>
        <b/>
        <i/>
        <vertAlign val="superscript"/>
        <sz val="11"/>
        <rFont val="Arial"/>
        <family val="2"/>
      </rPr>
      <t>2</t>
    </r>
  </si>
  <si>
    <r>
      <t>E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</si>
  <si>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= K = C m / t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</si>
  <si>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Symbol"/>
        <family val="1"/>
        <charset val="2"/>
      </rPr>
      <t>= 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3</t>
    </r>
    <r>
      <rPr>
        <b/>
        <i/>
        <sz val="11"/>
        <rFont val="Arial"/>
        <family val="2"/>
      </rPr>
      <t>/ 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</si>
  <si>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r>
      <t>Pn = En / t</t>
    </r>
    <r>
      <rPr>
        <b/>
        <i/>
        <vertAlign val="subscript"/>
        <sz val="11"/>
        <rFont val="Arial"/>
        <family val="2"/>
      </rPr>
      <t>p</t>
    </r>
  </si>
  <si>
    <r>
      <rPr>
        <b/>
        <i/>
        <sz val="11"/>
        <rFont val="Symbol"/>
        <family val="1"/>
        <charset val="2"/>
      </rPr>
      <t>d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 xml:space="preserve">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V</t>
    </r>
  </si>
  <si>
    <t xml:space="preserve">     Carta Fondamentale delle Grandezze Fisiche</t>
  </si>
  <si>
    <t>2.4.3</t>
  </si>
  <si>
    <r>
      <t xml:space="preserve">v = 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t</t>
    </r>
    <r>
      <rPr>
        <b/>
        <i/>
        <vertAlign val="subscript"/>
        <sz val="11"/>
        <rFont val="Arial"/>
        <family val="2"/>
      </rPr>
      <t>p</t>
    </r>
  </si>
  <si>
    <t>v= m / s</t>
  </si>
  <si>
    <r>
      <t xml:space="preserve"> a = 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</si>
  <si>
    <r>
      <t>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t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2</t>
    </r>
  </si>
  <si>
    <r>
      <t>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 xml:space="preserve"> = m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s</t>
    </r>
    <r>
      <rPr>
        <b/>
        <i/>
        <vertAlign val="superscript"/>
        <sz val="11"/>
        <rFont val="Arial"/>
        <family val="2"/>
      </rPr>
      <t>2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</si>
  <si>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G</t>
    </r>
    <r>
      <rPr>
        <b/>
        <i/>
        <sz val="11"/>
        <rFont val="Symbol"/>
        <family val="1"/>
        <charset val="2"/>
      </rPr>
      <t>=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v</t>
    </r>
    <r>
      <rPr>
        <b/>
        <i/>
        <vertAlign val="superscript"/>
        <sz val="11"/>
        <rFont val="Arial"/>
        <family val="2"/>
      </rPr>
      <t>2</t>
    </r>
  </si>
  <si>
    <r>
      <t>M</t>
    </r>
    <r>
      <rPr>
        <b/>
        <i/>
        <vertAlign val="subscript"/>
        <sz val="11"/>
        <rFont val="Arial"/>
        <family val="2"/>
      </rPr>
      <t>m</t>
    </r>
    <r>
      <rPr>
        <b/>
        <i/>
        <sz val="11"/>
        <rFont val="Arial"/>
        <family val="2"/>
      </rPr>
      <t>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 xml:space="preserve">p </t>
    </r>
  </si>
  <si>
    <r>
      <t>M</t>
    </r>
    <r>
      <rPr>
        <b/>
        <i/>
        <vertAlign val="subscript"/>
        <sz val="11"/>
        <rFont val="Arial"/>
        <family val="2"/>
      </rPr>
      <t xml:space="preserve">m </t>
    </r>
    <r>
      <rPr>
        <b/>
        <i/>
        <sz val="11"/>
        <rFont val="Arial"/>
        <family val="2"/>
      </rPr>
      <t>=  kg m</t>
    </r>
  </si>
  <si>
    <r>
      <t>p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v</t>
    </r>
  </si>
  <si>
    <r>
      <t>R</t>
    </r>
    <r>
      <rPr>
        <b/>
        <i/>
        <vertAlign val="subscript"/>
        <sz val="11"/>
        <rFont val="Arial"/>
        <family val="2"/>
      </rPr>
      <t xml:space="preserve">C </t>
    </r>
    <r>
      <rPr>
        <b/>
        <i/>
        <sz val="11"/>
        <rFont val="Arial"/>
        <family val="2"/>
      </rPr>
      <t>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v /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</si>
  <si>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h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= j s</t>
    </r>
  </si>
  <si>
    <r>
      <t>h</t>
    </r>
    <r>
      <rPr>
        <i/>
        <vertAlign val="subscript"/>
        <sz val="11"/>
        <rFont val="Arial"/>
        <family val="2"/>
      </rPr>
      <t>v</t>
    </r>
    <r>
      <rPr>
        <i/>
        <sz val="11"/>
        <rFont val="Arial"/>
        <family val="2"/>
      </rPr>
      <t xml:space="preserve"> = </t>
    </r>
    <r>
      <rPr>
        <b/>
        <i/>
        <sz val="11"/>
        <rFont val="Arial"/>
        <family val="2"/>
      </rP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v</t>
    </r>
  </si>
  <si>
    <r>
      <t>h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</si>
  <si>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En =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v</t>
    </r>
    <r>
      <rPr>
        <b/>
        <i/>
        <vertAlign val="superscript"/>
        <sz val="11"/>
        <rFont val="Arial"/>
        <family val="2"/>
      </rPr>
      <t xml:space="preserve">2 </t>
    </r>
    <r>
      <rPr>
        <b/>
        <i/>
        <sz val="11"/>
        <rFont val="Arial"/>
        <family val="2"/>
      </rPr>
      <t>= j</t>
    </r>
  </si>
  <si>
    <r>
      <t>U = h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v</t>
    </r>
  </si>
  <si>
    <r>
      <t>R</t>
    </r>
    <r>
      <rPr>
        <b/>
        <i/>
        <vertAlign val="subscript"/>
        <sz val="11"/>
        <rFont val="Arial"/>
        <family val="2"/>
      </rPr>
      <t>D</t>
    </r>
    <r>
      <rPr>
        <b/>
        <i/>
        <sz val="11"/>
        <rFont val="Arial"/>
        <family val="2"/>
      </rPr>
      <t>=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v / m</t>
    </r>
    <r>
      <rPr>
        <b/>
        <i/>
        <vertAlign val="subscript"/>
        <sz val="11"/>
        <rFont val="Arial"/>
        <family val="2"/>
      </rPr>
      <t>p</t>
    </r>
  </si>
  <si>
    <r>
      <t>G</t>
    </r>
    <r>
      <rPr>
        <b/>
        <i/>
        <vertAlign val="subscript"/>
        <sz val="11"/>
        <rFont val="Arial"/>
        <family val="2"/>
      </rPr>
      <t>x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m</t>
    </r>
    <r>
      <rPr>
        <b/>
        <i/>
        <vertAlign val="subscript"/>
        <sz val="11"/>
        <rFont val="Arial"/>
        <family val="2"/>
      </rPr>
      <t>p</t>
    </r>
  </si>
  <si>
    <t>q = C</t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</si>
  <si>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</t>
    </r>
    <r>
      <rPr>
        <b/>
        <i/>
        <vertAlign val="subscript"/>
        <sz val="11"/>
        <rFont val="Cambria"/>
        <family val="1"/>
      </rPr>
      <t>R</t>
    </r>
    <r>
      <rPr>
        <b/>
        <i/>
        <sz val="11"/>
        <rFont val="Arial"/>
        <family val="2"/>
      </rPr>
      <t xml:space="preserve">= q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v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</si>
  <si>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 xml:space="preserve"> = qv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=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</si>
  <si>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R</t>
    </r>
    <r>
      <rPr>
        <b/>
        <i/>
        <sz val="11"/>
        <rFont val="Arial"/>
        <family val="2"/>
      </rPr>
      <t xml:space="preserve"> =qv</t>
    </r>
  </si>
  <si>
    <r>
      <t>I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>= q / 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</t>
    </r>
  </si>
  <si>
    <r>
      <t>T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>= q a</t>
    </r>
  </si>
  <si>
    <r>
      <t>c</t>
    </r>
    <r>
      <rPr>
        <b/>
        <i/>
        <vertAlign val="subscript"/>
        <sz val="11"/>
        <rFont val="Arial"/>
        <family val="2"/>
      </rPr>
      <t>s</t>
    </r>
    <r>
      <rPr>
        <b/>
        <i/>
        <sz val="11"/>
        <rFont val="Arial"/>
        <family val="2"/>
      </rPr>
      <t xml:space="preserve"> =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q</t>
    </r>
  </si>
  <si>
    <r>
      <t>q</t>
    </r>
    <r>
      <rPr>
        <b/>
        <i/>
        <vertAlign val="superscript"/>
        <sz val="11"/>
        <rFont val="Arial"/>
        <family val="2"/>
      </rPr>
      <t>-1</t>
    </r>
  </si>
  <si>
    <t>q</t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</si>
  <si>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>q</t>
    </r>
    <r>
      <rPr>
        <b/>
        <i/>
        <vertAlign val="superscript"/>
        <sz val="11"/>
        <rFont val="Arial"/>
        <family val="2"/>
      </rPr>
      <t>2</t>
    </r>
  </si>
  <si>
    <r>
      <t>R</t>
    </r>
    <r>
      <rPr>
        <b/>
        <i/>
        <vertAlign val="subscript"/>
        <sz val="11"/>
        <rFont val="Arial"/>
        <family val="2"/>
      </rPr>
      <t xml:space="preserve">T </t>
    </r>
    <r>
      <rPr>
        <b/>
        <i/>
        <sz val="11"/>
        <rFont val="Arial"/>
        <family val="2"/>
      </rPr>
      <t>= h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/ k</t>
    </r>
    <r>
      <rPr>
        <b/>
        <i/>
        <vertAlign val="subscript"/>
        <sz val="11"/>
        <rFont val="Arial"/>
        <family val="2"/>
      </rPr>
      <t>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/>
    </r>
  </si>
  <si>
    <r>
      <t>R</t>
    </r>
    <r>
      <rPr>
        <b/>
        <i/>
        <vertAlign val="subscript"/>
        <sz val="11"/>
        <rFont val="Arial"/>
        <family val="2"/>
      </rPr>
      <t xml:space="preserve">T </t>
    </r>
    <r>
      <rPr>
        <b/>
        <i/>
        <sz val="11"/>
        <rFont val="Arial"/>
        <family val="2"/>
      </rPr>
      <t>= q v / k</t>
    </r>
    <r>
      <rPr>
        <b/>
        <i/>
        <vertAlign val="subscript"/>
        <sz val="11"/>
        <rFont val="Arial"/>
        <family val="2"/>
      </rPr>
      <t>v</t>
    </r>
  </si>
  <si>
    <r>
      <t>C</t>
    </r>
    <r>
      <rPr>
        <b/>
        <i/>
        <vertAlign val="subscript"/>
        <sz val="11"/>
        <rFont val="Arial"/>
        <family val="2"/>
      </rPr>
      <t>E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v </t>
    </r>
    <r>
      <rPr>
        <b/>
        <i/>
        <sz val="11"/>
        <rFont val="Arial"/>
        <family val="2"/>
      </rPr>
      <t>a /q</t>
    </r>
  </si>
  <si>
    <r>
      <t>K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v</t>
    </r>
    <r>
      <rPr>
        <b/>
        <i/>
        <vertAlign val="superscript"/>
        <sz val="11"/>
        <rFont val="Arial"/>
        <family val="2"/>
      </rPr>
      <t>2</t>
    </r>
    <r>
      <rPr>
        <b/>
        <i/>
        <sz val="11"/>
        <rFont val="Arial"/>
        <family val="2"/>
      </rPr>
      <t>/ q</t>
    </r>
  </si>
  <si>
    <r>
      <t>R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v / q </t>
    </r>
  </si>
  <si>
    <r>
      <t>L 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Symbol"/>
        <family val="1"/>
        <charset val="2"/>
      </rPr>
      <t xml:space="preserve"> l</t>
    </r>
    <r>
      <rPr>
        <b/>
        <i/>
        <vertAlign val="subscript"/>
        <sz val="11"/>
        <rFont val="Arial"/>
        <family val="2"/>
      </rPr>
      <t xml:space="preserve">p </t>
    </r>
    <r>
      <rPr>
        <b/>
        <i/>
        <sz val="11"/>
        <rFont val="Arial"/>
        <family val="2"/>
      </rPr>
      <t>/ q</t>
    </r>
  </si>
  <si>
    <r>
      <t xml:space="preserve"> k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/ q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</si>
  <si>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q</t>
    </r>
    <r>
      <rPr>
        <b/>
        <i/>
        <vertAlign val="superscript"/>
        <sz val="11"/>
        <rFont val="Arial"/>
        <family val="2"/>
      </rPr>
      <t>-2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</si>
  <si>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vertAlign val="superscript"/>
        <sz val="11"/>
        <rFont val="Arial"/>
        <family val="2"/>
      </rPr>
      <t>-1</t>
    </r>
    <r>
      <rPr>
        <b/>
        <i/>
        <sz val="11"/>
        <rFont val="Arial"/>
        <family val="2"/>
      </rPr>
      <t>q</t>
    </r>
  </si>
  <si>
    <r>
      <t>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q</t>
    </r>
    <r>
      <rPr>
        <b/>
        <i/>
        <vertAlign val="superscript"/>
        <sz val="11"/>
        <rFont val="Arial"/>
        <family val="2"/>
      </rPr>
      <t>-1</t>
    </r>
  </si>
  <si>
    <r>
      <t>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=  m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/ q</t>
    </r>
  </si>
  <si>
    <r>
      <t>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</si>
  <si>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t>I</t>
    </r>
    <r>
      <rPr>
        <b/>
        <i/>
        <vertAlign val="subscript"/>
        <sz val="11"/>
        <rFont val="Arial"/>
        <family val="2"/>
      </rPr>
      <t>T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/ t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</si>
  <si>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Symbol"/>
        <family val="1"/>
        <charset val="2"/>
      </rPr>
      <t>m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 xml:space="preserve">v </t>
    </r>
    <r>
      <rPr>
        <b/>
        <i/>
        <sz val="11"/>
        <rFont val="Arial"/>
        <family val="2"/>
      </rPr>
      <t xml:space="preserve">v </t>
    </r>
  </si>
  <si>
    <r>
      <rPr>
        <b/>
        <i/>
        <sz val="11"/>
        <rFont val="Monotype Corsiva"/>
        <family val="4"/>
      </rPr>
      <t>M</t>
    </r>
    <r>
      <rPr>
        <b/>
        <i/>
        <vertAlign val="subscript"/>
        <sz val="11"/>
        <rFont val="Symbol"/>
        <family val="1"/>
        <charset val="2"/>
      </rPr>
      <t>Fm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 xml:space="preserve">v </t>
    </r>
    <r>
      <rPr>
        <b/>
        <i/>
        <sz val="11"/>
        <rFont val="Arial"/>
        <family val="2"/>
      </rPr>
      <t xml:space="preserve">v 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</si>
  <si>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r>
      <rPr>
        <b/>
        <i/>
        <sz val="11"/>
        <rFont val="Symbol"/>
        <family val="1"/>
        <charset val="2"/>
      </rPr>
      <t>F</t>
    </r>
    <r>
      <rPr>
        <b/>
        <i/>
        <vertAlign val="subscript"/>
        <sz val="11"/>
        <rFont val="Arial"/>
        <family val="2"/>
      </rPr>
      <t>e</t>
    </r>
    <r>
      <rPr>
        <b/>
        <i/>
        <sz val="11"/>
        <rFont val="Arial"/>
        <family val="2"/>
      </rPr>
      <t xml:space="preserve"> =V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  <r>
      <rPr>
        <b/>
        <i/>
        <sz val="11"/>
        <rFont val="Arial"/>
        <family val="2"/>
      </rPr>
      <t xml:space="preserve"> = k</t>
    </r>
    <r>
      <rPr>
        <b/>
        <i/>
        <vertAlign val="subscript"/>
        <sz val="11"/>
        <rFont val="Arial"/>
        <family val="2"/>
      </rPr>
      <t xml:space="preserve">v </t>
    </r>
    <r>
      <rPr>
        <b/>
        <i/>
        <sz val="11"/>
        <rFont val="Arial"/>
        <family val="2"/>
      </rPr>
      <t>v</t>
    </r>
    <r>
      <rPr>
        <b/>
        <i/>
        <vertAlign val="superscript"/>
        <sz val="11"/>
        <rFont val="Arial"/>
        <family val="2"/>
      </rPr>
      <t>2</t>
    </r>
  </si>
  <si>
    <r>
      <t>V</t>
    </r>
    <r>
      <rPr>
        <b/>
        <i/>
        <vertAlign val="subscript"/>
        <sz val="11"/>
        <rFont val="Arial"/>
        <family val="2"/>
      </rPr>
      <t xml:space="preserve">v </t>
    </r>
    <r>
      <rPr>
        <b/>
        <i/>
        <sz val="11"/>
        <rFont val="Arial"/>
        <family val="2"/>
      </rPr>
      <t>= k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>a</t>
    </r>
  </si>
  <si>
    <r>
      <t>E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= V</t>
    </r>
    <r>
      <rPr>
        <b/>
        <i/>
        <vertAlign val="subscript"/>
        <sz val="11"/>
        <rFont val="Arial"/>
        <family val="2"/>
      </rPr>
      <t>v</t>
    </r>
    <r>
      <rPr>
        <b/>
        <i/>
        <sz val="11"/>
        <rFont val="Arial"/>
        <family val="2"/>
      </rPr>
      <t xml:space="preserve"> /</t>
    </r>
    <r>
      <rPr>
        <b/>
        <i/>
        <sz val="11"/>
        <rFont val="Symbol"/>
        <family val="1"/>
        <charset val="2"/>
      </rPr>
      <t>l</t>
    </r>
    <r>
      <rPr>
        <b/>
        <i/>
        <vertAlign val="subscript"/>
        <sz val="11"/>
        <rFont val="Arial"/>
        <family val="2"/>
      </rPr>
      <t>p</t>
    </r>
  </si>
  <si>
    <t>C12 Tavola I</t>
  </si>
  <si>
    <t>Dati elettrone RG</t>
  </si>
  <si>
    <r>
      <t xml:space="preserve"> t</t>
    </r>
    <r>
      <rPr>
        <i/>
        <vertAlign val="subscript"/>
        <sz val="14"/>
        <rFont val="Arial"/>
        <family val="2"/>
      </rPr>
      <t>p</t>
    </r>
    <r>
      <rPr>
        <i/>
        <sz val="14"/>
        <rFont val="Arial"/>
        <family val="2"/>
      </rPr>
      <t xml:space="preserve">= </t>
    </r>
    <r>
      <rPr>
        <i/>
        <sz val="14"/>
        <rFont val="Symbol"/>
        <family val="1"/>
        <charset val="2"/>
      </rPr>
      <t>l</t>
    </r>
    <r>
      <rPr>
        <i/>
        <vertAlign val="subscript"/>
        <sz val="14"/>
        <rFont val="Arial"/>
        <family val="2"/>
      </rPr>
      <t>p</t>
    </r>
    <r>
      <rPr>
        <i/>
        <sz val="14"/>
        <rFont val="Arial"/>
        <family val="2"/>
      </rPr>
      <t xml:space="preserve"> / c </t>
    </r>
  </si>
  <si>
    <t>c</t>
  </si>
  <si>
    <t>C12 Tavola II</t>
  </si>
  <si>
    <t>C12 Tavola IX</t>
  </si>
  <si>
    <t>C12 Tavola VIII</t>
  </si>
  <si>
    <t>C12 Tavola VII</t>
  </si>
  <si>
    <t>C12 Tavola VI</t>
  </si>
  <si>
    <t>C12 Tavola V</t>
  </si>
  <si>
    <t>C12 Tavola IV</t>
  </si>
  <si>
    <t>C12 Tavola III</t>
  </si>
  <si>
    <t>osservatore in O'</t>
  </si>
  <si>
    <t xml:space="preserve">recepiti da </t>
  </si>
  <si>
    <r>
      <t xml:space="preserve"> TAV. III  di moda "M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"    DINAMICA 2</t>
    </r>
  </si>
  <si>
    <r>
      <t xml:space="preserve">        TAV. V di moda "Q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 " </t>
    </r>
  </si>
  <si>
    <r>
      <t xml:space="preserve">  TAV. VI  di moda    "M Q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 xml:space="preserve">"  </t>
    </r>
  </si>
  <si>
    <r>
      <t xml:space="preserve">        TAV. VII di moda 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"  </t>
    </r>
  </si>
  <si>
    <r>
      <t xml:space="preserve"> TAV. VIII  di moda  "M Q</t>
    </r>
    <r>
      <rPr>
        <vertAlign val="superscript"/>
        <sz val="12"/>
        <rFont val="Arial"/>
        <family val="2"/>
      </rPr>
      <t>-2</t>
    </r>
    <r>
      <rPr>
        <sz val="12"/>
        <rFont val="Arial"/>
        <family val="2"/>
      </rPr>
      <t xml:space="preserve">" </t>
    </r>
  </si>
  <si>
    <r>
      <t xml:space="preserve">        TAV. IX   di moda " M</t>
    </r>
    <r>
      <rPr>
        <vertAlign val="superscript"/>
        <sz val="12"/>
        <rFont val="Arial"/>
        <family val="2"/>
      </rPr>
      <t xml:space="preserve">-1 </t>
    </r>
    <r>
      <rPr>
        <sz val="12"/>
        <rFont val="Arial"/>
        <family val="2"/>
      </rPr>
      <t>Q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</si>
</sst>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0000E+00"/>
    <numFmt numFmtId="165" formatCode="0.0000000E+00"/>
    <numFmt numFmtId="166" formatCode="0.000000000E+00"/>
    <numFmt numFmtId="167" formatCode="0.000000E+00"/>
    <numFmt numFmtId="168" formatCode="0.00000E+00"/>
    <numFmt numFmtId="169" formatCode="0.00000000000E+00"/>
    <numFmt numFmtId="170" formatCode="0.0000E+00"/>
    <numFmt numFmtId="171" formatCode="0.00000000000000E+00"/>
    <numFmt numFmtId="172" formatCode="0.000000000000000E+00"/>
    <numFmt numFmtId="173" formatCode="0.0000000000000000E+00"/>
    <numFmt numFmtId="174" formatCode="0.0000000000E+00"/>
  </numFmts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i/>
      <sz val="14"/>
      <name val="Arial"/>
      <family val="2"/>
    </font>
    <font>
      <i/>
      <vertAlign val="subscript"/>
      <sz val="14"/>
      <name val="Arial"/>
      <family val="2"/>
    </font>
    <font>
      <i/>
      <sz val="14"/>
      <name val="Symbol"/>
      <family val="1"/>
      <charset val="2"/>
    </font>
    <font>
      <i/>
      <sz val="12"/>
      <name val="Arial"/>
      <family val="2"/>
    </font>
    <font>
      <i/>
      <sz val="14"/>
      <name val="Times New Roman"/>
      <family val="1"/>
    </font>
    <font>
      <b/>
      <i/>
      <sz val="11"/>
      <name val="Arial"/>
      <family val="2"/>
    </font>
    <font>
      <b/>
      <i/>
      <vertAlign val="subscript"/>
      <sz val="11"/>
      <name val="Arial"/>
      <family val="2"/>
    </font>
    <font>
      <b/>
      <i/>
      <sz val="11"/>
      <name val="Symbol"/>
      <family val="1"/>
      <charset val="2"/>
    </font>
    <font>
      <b/>
      <i/>
      <vertAlign val="superscript"/>
      <sz val="11"/>
      <name val="Arial"/>
      <family val="2"/>
    </font>
    <font>
      <b/>
      <i/>
      <vertAlign val="subscript"/>
      <sz val="11"/>
      <name val="Symbol"/>
      <family val="1"/>
      <charset val="2"/>
    </font>
    <font>
      <sz val="8"/>
      <name val="Arial"/>
      <family val="2"/>
    </font>
    <font>
      <sz val="8"/>
      <name val="Calibri"/>
      <family val="2"/>
      <scheme val="minor"/>
    </font>
    <font>
      <b/>
      <i/>
      <sz val="11"/>
      <name val="Cambria"/>
      <family val="1"/>
    </font>
    <font>
      <b/>
      <i/>
      <vertAlign val="superscript"/>
      <sz val="11"/>
      <name val="Cambria"/>
      <family val="1"/>
    </font>
    <font>
      <b/>
      <i/>
      <vertAlign val="subscript"/>
      <sz val="11"/>
      <name val="Cambria"/>
      <family val="1"/>
    </font>
    <font>
      <sz val="16"/>
      <name val="Arial"/>
      <family val="2"/>
    </font>
    <font>
      <b/>
      <i/>
      <sz val="11"/>
      <name val="Monotype Corsiva"/>
      <family val="4"/>
    </font>
    <font>
      <b/>
      <sz val="14"/>
      <name val="Arial"/>
      <family val="2"/>
    </font>
    <font>
      <i/>
      <vertAlign val="subscript"/>
      <sz val="11"/>
      <name val="Arial"/>
      <family val="2"/>
    </font>
    <font>
      <i/>
      <sz val="12"/>
      <color theme="1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7" fontId="5" fillId="0" borderId="0" xfId="0" applyNumberFormat="1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5" fontId="4" fillId="0" borderId="0" xfId="0" applyNumberFormat="1" applyFont="1"/>
    <xf numFmtId="167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7" fontId="1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4" fillId="0" borderId="0" xfId="0" applyFont="1"/>
    <xf numFmtId="16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9" fontId="1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72" fontId="19" fillId="0" borderId="0" xfId="0" applyNumberFormat="1" applyFont="1"/>
    <xf numFmtId="167" fontId="5" fillId="0" borderId="0" xfId="0" applyNumberFormat="1" applyFont="1"/>
    <xf numFmtId="172" fontId="18" fillId="0" borderId="0" xfId="0" applyNumberFormat="1" applyFont="1" applyAlignment="1">
      <alignment horizontal="right"/>
    </xf>
    <xf numFmtId="173" fontId="18" fillId="0" borderId="0" xfId="0" applyNumberFormat="1" applyFont="1" applyAlignment="1">
      <alignment horizontal="right"/>
    </xf>
    <xf numFmtId="171" fontId="18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11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7" fontId="1" fillId="0" borderId="12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167" fontId="13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167" fontId="13" fillId="0" borderId="13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167" fontId="1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167" fontId="1" fillId="0" borderId="18" xfId="0" applyNumberFormat="1" applyFont="1" applyBorder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167" fontId="1" fillId="0" borderId="8" xfId="0" applyNumberFormat="1" applyFont="1" applyBorder="1" applyAlignment="1">
      <alignment horizontal="center" vertical="center"/>
    </xf>
    <xf numFmtId="168" fontId="1" fillId="0" borderId="14" xfId="0" applyNumberFormat="1" applyFont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170" fontId="1" fillId="0" borderId="22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8" fontId="1" fillId="0" borderId="21" xfId="0" applyNumberFormat="1" applyFont="1" applyBorder="1" applyAlignment="1">
      <alignment horizontal="center" vertical="center"/>
    </xf>
    <xf numFmtId="168" fontId="1" fillId="0" borderId="22" xfId="0" applyNumberFormat="1" applyFont="1" applyBorder="1" applyAlignment="1">
      <alignment horizontal="center" vertical="center"/>
    </xf>
    <xf numFmtId="168" fontId="1" fillId="0" borderId="19" xfId="0" applyNumberFormat="1" applyFont="1" applyBorder="1" applyAlignment="1">
      <alignment horizontal="center" vertical="center"/>
    </xf>
    <xf numFmtId="167" fontId="13" fillId="0" borderId="17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67" fontId="1" fillId="0" borderId="24" xfId="0" applyNumberFormat="1" applyFont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170" fontId="1" fillId="0" borderId="11" xfId="0" applyNumberFormat="1" applyFont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67" fontId="7" fillId="0" borderId="0" xfId="0" applyNumberFormat="1" applyFont="1"/>
    <xf numFmtId="168" fontId="1" fillId="0" borderId="0" xfId="0" applyNumberFormat="1" applyFont="1" applyAlignment="1">
      <alignment horizontal="center" vertical="center"/>
    </xf>
    <xf numFmtId="167" fontId="1" fillId="2" borderId="12" xfId="0" applyNumberFormat="1" applyFont="1" applyFill="1" applyBorder="1" applyAlignment="1">
      <alignment horizontal="center" vertical="center"/>
    </xf>
    <xf numFmtId="167" fontId="1" fillId="2" borderId="13" xfId="0" applyNumberFormat="1" applyFont="1" applyFill="1" applyBorder="1" applyAlignment="1">
      <alignment horizontal="center" vertical="center"/>
    </xf>
    <xf numFmtId="167" fontId="13" fillId="2" borderId="13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 vertical="center"/>
    </xf>
    <xf numFmtId="167" fontId="1" fillId="2" borderId="9" xfId="0" applyNumberFormat="1" applyFont="1" applyFill="1" applyBorder="1" applyAlignment="1">
      <alignment horizontal="center" vertical="center"/>
    </xf>
    <xf numFmtId="167" fontId="1" fillId="2" borderId="10" xfId="0" applyNumberFormat="1" applyFont="1" applyFill="1" applyBorder="1" applyAlignment="1">
      <alignment horizontal="center" vertical="center"/>
    </xf>
    <xf numFmtId="167" fontId="13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8" fontId="1" fillId="2" borderId="14" xfId="0" applyNumberFormat="1" applyFont="1" applyFill="1" applyBorder="1" applyAlignment="1">
      <alignment horizontal="center" vertical="center"/>
    </xf>
    <xf numFmtId="167" fontId="1" fillId="2" borderId="11" xfId="0" applyNumberFormat="1" applyFont="1" applyFill="1" applyBorder="1" applyAlignment="1">
      <alignment horizontal="center" vertical="center"/>
    </xf>
    <xf numFmtId="168" fontId="1" fillId="2" borderId="19" xfId="0" applyNumberFormat="1" applyFont="1" applyFill="1" applyBorder="1" applyAlignment="1">
      <alignment horizontal="center" vertical="center"/>
    </xf>
    <xf numFmtId="167" fontId="1" fillId="2" borderId="20" xfId="0" applyNumberFormat="1" applyFont="1" applyFill="1" applyBorder="1" applyAlignment="1">
      <alignment horizontal="center" vertical="center"/>
    </xf>
    <xf numFmtId="167" fontId="1" fillId="2" borderId="8" xfId="0" applyNumberFormat="1" applyFont="1" applyFill="1" applyBorder="1" applyAlignment="1">
      <alignment horizontal="center" vertical="center"/>
    </xf>
    <xf numFmtId="167" fontId="15" fillId="2" borderId="13" xfId="0" applyNumberFormat="1" applyFont="1" applyFill="1" applyBorder="1" applyAlignment="1">
      <alignment horizontal="center" vertical="center"/>
    </xf>
    <xf numFmtId="168" fontId="1" fillId="2" borderId="2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168" fontId="1" fillId="2" borderId="11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/>
    </xf>
    <xf numFmtId="167" fontId="1" fillId="2" borderId="11" xfId="0" applyNumberFormat="1" applyFont="1" applyFill="1" applyBorder="1" applyAlignment="1">
      <alignment horizontal="center"/>
    </xf>
    <xf numFmtId="167" fontId="1" fillId="2" borderId="16" xfId="0" applyNumberFormat="1" applyFont="1" applyFill="1" applyBorder="1" applyAlignment="1">
      <alignment horizontal="center" vertical="center"/>
    </xf>
    <xf numFmtId="167" fontId="1" fillId="2" borderId="17" xfId="0" applyNumberFormat="1" applyFont="1" applyFill="1" applyBorder="1" applyAlignment="1">
      <alignment horizontal="center" vertical="center"/>
    </xf>
    <xf numFmtId="167" fontId="1" fillId="2" borderId="21" xfId="0" applyNumberFormat="1" applyFont="1" applyFill="1" applyBorder="1" applyAlignment="1">
      <alignment horizontal="center" vertical="center"/>
    </xf>
    <xf numFmtId="167" fontId="1" fillId="2" borderId="14" xfId="0" applyNumberFormat="1" applyFont="1" applyFill="1" applyBorder="1" applyAlignment="1">
      <alignment horizontal="center"/>
    </xf>
    <xf numFmtId="167" fontId="1" fillId="2" borderId="18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74" fontId="0" fillId="0" borderId="26" xfId="0" applyNumberFormat="1" applyBorder="1" applyAlignment="1">
      <alignment horizontal="center"/>
    </xf>
    <xf numFmtId="0" fontId="27" fillId="0" borderId="0" xfId="0" applyFont="1"/>
    <xf numFmtId="174" fontId="0" fillId="0" borderId="0" xfId="0" applyNumberFormat="1"/>
    <xf numFmtId="0" fontId="23" fillId="0" borderId="0" xfId="0" applyFont="1" applyAlignment="1">
      <alignment horizontal="left"/>
    </xf>
    <xf numFmtId="167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167" fontId="5" fillId="0" borderId="0" xfId="0" applyNumberFormat="1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4" fontId="0" fillId="0" borderId="0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14</xdr:row>
      <xdr:rowOff>146050</xdr:rowOff>
    </xdr:from>
    <xdr:ext cx="65" cy="172227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565650" y="330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showWhiteSpace="0" view="pageLayout" topLeftCell="A238" zoomScale="75" zoomScaleNormal="75" zoomScalePageLayoutView="75" workbookViewId="0">
      <selection activeCell="P191" sqref="P191"/>
    </sheetView>
  </sheetViews>
  <sheetFormatPr defaultRowHeight="18.75" x14ac:dyDescent="0.25"/>
  <cols>
    <col min="1" max="1" width="3.5703125" style="106" customWidth="1"/>
    <col min="2" max="2" width="18" style="2" customWidth="1"/>
    <col min="3" max="3" width="20.140625" style="2" customWidth="1"/>
    <col min="4" max="4" width="19.28515625" style="2" customWidth="1"/>
    <col min="5" max="5" width="20" style="19" customWidth="1"/>
    <col min="6" max="6" width="19.85546875" style="2" customWidth="1"/>
    <col min="7" max="7" width="20" style="2" customWidth="1"/>
    <col min="8" max="8" width="19.5703125" style="2" customWidth="1"/>
    <col min="9" max="16384" width="9.140625" style="2"/>
  </cols>
  <sheetData>
    <row r="1" spans="1:9" x14ac:dyDescent="0.25">
      <c r="G1" s="103"/>
    </row>
    <row r="2" spans="1:9" ht="20.25" x14ac:dyDescent="0.3">
      <c r="B2" s="5"/>
      <c r="C2" s="104" t="s">
        <v>431</v>
      </c>
      <c r="D2" s="4" t="s">
        <v>384</v>
      </c>
      <c r="E2" s="3"/>
      <c r="F2" s="11"/>
      <c r="G2" s="102"/>
      <c r="H2" s="99" t="s">
        <v>385</v>
      </c>
    </row>
    <row r="3" spans="1:9" ht="19.5" thickBot="1" x14ac:dyDescent="0.3">
      <c r="B3" s="5" t="s">
        <v>432</v>
      </c>
      <c r="C3" s="4"/>
      <c r="D3" s="4"/>
      <c r="E3" s="3"/>
      <c r="F3" s="24"/>
    </row>
    <row r="4" spans="1:9" ht="18.75" customHeight="1" x14ac:dyDescent="0.35">
      <c r="B4" s="5" t="s">
        <v>444</v>
      </c>
      <c r="C4" s="21" t="s">
        <v>358</v>
      </c>
      <c r="D4" s="22" t="s">
        <v>359</v>
      </c>
      <c r="E4" s="22" t="s">
        <v>411</v>
      </c>
      <c r="F4" s="22" t="s">
        <v>433</v>
      </c>
      <c r="G4" s="23" t="s">
        <v>434</v>
      </c>
    </row>
    <row r="5" spans="1:9" ht="18.75" customHeight="1" thickBot="1" x14ac:dyDescent="0.3">
      <c r="A5" s="107"/>
      <c r="B5" s="5" t="s">
        <v>443</v>
      </c>
      <c r="C5" s="96">
        <v>1.13867296269E-30</v>
      </c>
      <c r="D5" s="97">
        <v>1.9410481909359999E-12</v>
      </c>
      <c r="E5" s="101">
        <v>1.2817413072000001E-19</v>
      </c>
      <c r="F5" s="97">
        <f>D5/G5</f>
        <v>6.4746398354557665E-21</v>
      </c>
      <c r="G5" s="98">
        <v>299792458</v>
      </c>
      <c r="H5" s="6"/>
    </row>
    <row r="6" spans="1:9" ht="17.25" customHeight="1" x14ac:dyDescent="0.25">
      <c r="A6" s="107"/>
      <c r="B6" s="5"/>
      <c r="C6" s="110"/>
      <c r="D6" s="111"/>
      <c r="E6" s="112"/>
      <c r="F6" s="111"/>
      <c r="G6" s="111"/>
      <c r="H6" s="6"/>
    </row>
    <row r="7" spans="1:9" ht="18.75" customHeight="1" thickBot="1" x14ac:dyDescent="0.3">
      <c r="A7" s="108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3" t="s">
        <v>360</v>
      </c>
    </row>
    <row r="8" spans="1:9" ht="13.5" customHeight="1" x14ac:dyDescent="0.25">
      <c r="A8" s="107"/>
      <c r="B8" s="32" t="s">
        <v>361</v>
      </c>
      <c r="C8" s="34" t="s">
        <v>362</v>
      </c>
      <c r="D8" s="32" t="s">
        <v>363</v>
      </c>
      <c r="E8" s="67" t="s">
        <v>364</v>
      </c>
      <c r="F8" s="32" t="s">
        <v>365</v>
      </c>
      <c r="G8" s="34" t="s">
        <v>366</v>
      </c>
      <c r="H8" s="32" t="s">
        <v>367</v>
      </c>
    </row>
    <row r="9" spans="1:9" ht="13.5" customHeight="1" x14ac:dyDescent="0.25">
      <c r="A9" s="107">
        <v>0</v>
      </c>
      <c r="B9" s="30"/>
      <c r="C9" s="35"/>
      <c r="D9" s="30"/>
      <c r="E9" s="68"/>
      <c r="F9" s="30"/>
      <c r="G9" s="35"/>
      <c r="H9" s="30"/>
    </row>
    <row r="10" spans="1:9" ht="13.5" customHeight="1" x14ac:dyDescent="0.25">
      <c r="A10" s="107"/>
      <c r="B10" s="30"/>
      <c r="C10" s="35"/>
      <c r="D10" s="30"/>
      <c r="E10" s="69" t="s">
        <v>368</v>
      </c>
      <c r="F10" s="30"/>
      <c r="G10" s="35"/>
      <c r="H10" s="30"/>
    </row>
    <row r="11" spans="1:9" s="11" customFormat="1" ht="13.5" customHeight="1" thickBot="1" x14ac:dyDescent="0.35">
      <c r="A11" s="107"/>
      <c r="B11" s="33">
        <f>B19*E11</f>
        <v>5.7322124265090167E-6</v>
      </c>
      <c r="C11" s="36">
        <f>C19*E11</f>
        <v>1.1126500560536185E-17</v>
      </c>
      <c r="D11" s="31">
        <f>D19*E11</f>
        <v>2.1597073784477149E-29</v>
      </c>
      <c r="E11" s="70">
        <f>E15^2</f>
        <v>4.1920960998870676E-41</v>
      </c>
      <c r="F11" s="31">
        <f>F19*E11</f>
        <v>8.1370605509156527E-53</v>
      </c>
      <c r="G11" s="36">
        <f>G19*E11</f>
        <v>1.579442666189152E-64</v>
      </c>
      <c r="H11" s="31">
        <f>H19*E11</f>
        <v>3.0657743298935856E-76</v>
      </c>
      <c r="I11" s="10"/>
    </row>
    <row r="12" spans="1:9" ht="13.5" customHeight="1" x14ac:dyDescent="0.25">
      <c r="A12" s="107"/>
      <c r="B12" s="32" t="s">
        <v>112</v>
      </c>
      <c r="C12" s="34" t="s">
        <v>113</v>
      </c>
      <c r="D12" s="32" t="s">
        <v>114</v>
      </c>
      <c r="E12" s="67" t="s">
        <v>11</v>
      </c>
      <c r="F12" s="32" t="s">
        <v>7</v>
      </c>
      <c r="G12" s="34" t="s">
        <v>115</v>
      </c>
      <c r="H12" s="32" t="s">
        <v>116</v>
      </c>
    </row>
    <row r="13" spans="1:9" ht="13.5" customHeight="1" x14ac:dyDescent="0.25">
      <c r="A13" s="107">
        <v>1</v>
      </c>
      <c r="B13" s="30"/>
      <c r="C13" s="35"/>
      <c r="D13" s="30"/>
      <c r="E13" s="68"/>
      <c r="F13" s="30"/>
      <c r="G13" s="35"/>
      <c r="H13" s="30"/>
    </row>
    <row r="14" spans="1:9" ht="13.5" customHeight="1" x14ac:dyDescent="0.25">
      <c r="A14" s="107"/>
      <c r="B14" s="30"/>
      <c r="C14" s="35"/>
      <c r="D14" s="30"/>
      <c r="E14" s="69" t="s">
        <v>319</v>
      </c>
      <c r="F14" s="30"/>
      <c r="G14" s="35"/>
      <c r="H14" s="30"/>
    </row>
    <row r="15" spans="1:9" ht="13.5" customHeight="1" thickBot="1" x14ac:dyDescent="0.3">
      <c r="A15" s="107"/>
      <c r="B15" s="33">
        <f>B19*E15</f>
        <v>885333018080612.87</v>
      </c>
      <c r="C15" s="36">
        <f>C19*E15</f>
        <v>1718.4740531212826</v>
      </c>
      <c r="D15" s="31">
        <f>D19*E15</f>
        <v>3.3356409519815204E-9</v>
      </c>
      <c r="E15" s="70">
        <f>F5</f>
        <v>6.4746398354557665E-21</v>
      </c>
      <c r="F15" s="31">
        <f>F19*E15</f>
        <v>1.2567587939573575E-32</v>
      </c>
      <c r="G15" s="36">
        <f>G19*E15</f>
        <v>2.4394293834538379E-44</v>
      </c>
      <c r="H15" s="31">
        <f>H19*E15</f>
        <v>4.7350499916691932E-56</v>
      </c>
    </row>
    <row r="16" spans="1:9" ht="13.5" customHeight="1" x14ac:dyDescent="0.25">
      <c r="A16" s="107"/>
      <c r="B16" s="79" t="s">
        <v>12</v>
      </c>
      <c r="C16" s="71" t="s">
        <v>13</v>
      </c>
      <c r="D16" s="75" t="s">
        <v>14</v>
      </c>
      <c r="E16" s="71" t="s">
        <v>15</v>
      </c>
      <c r="F16" s="75" t="s">
        <v>16</v>
      </c>
      <c r="G16" s="71" t="s">
        <v>17</v>
      </c>
      <c r="H16" s="71" t="s">
        <v>18</v>
      </c>
    </row>
    <row r="17" spans="1:8" ht="13.5" customHeight="1" x14ac:dyDescent="0.25">
      <c r="A17" s="107">
        <v>2</v>
      </c>
      <c r="B17" s="80"/>
      <c r="C17" s="72"/>
      <c r="D17" s="68"/>
      <c r="E17" s="72"/>
      <c r="F17" s="68"/>
      <c r="G17" s="72"/>
      <c r="H17" s="72"/>
    </row>
    <row r="18" spans="1:8" ht="13.5" customHeight="1" x14ac:dyDescent="0.25">
      <c r="A18" s="107"/>
      <c r="B18" s="80"/>
      <c r="C18" s="72"/>
      <c r="D18" s="68"/>
      <c r="E18" s="73" t="s">
        <v>8</v>
      </c>
      <c r="F18" s="81" t="s">
        <v>320</v>
      </c>
      <c r="G18" s="73" t="s">
        <v>321</v>
      </c>
      <c r="H18" s="73" t="s">
        <v>322</v>
      </c>
    </row>
    <row r="19" spans="1:8" ht="13.5" customHeight="1" thickBot="1" x14ac:dyDescent="0.3">
      <c r="A19" s="107"/>
      <c r="B19" s="82">
        <f>D19^3</f>
        <v>1.3673857397170449E+35</v>
      </c>
      <c r="C19" s="77">
        <f>D19^2</f>
        <v>2.6541616163894539E+23</v>
      </c>
      <c r="D19" s="70">
        <f>1/F19</f>
        <v>515185560394.45184</v>
      </c>
      <c r="E19" s="74">
        <v>1</v>
      </c>
      <c r="F19" s="83">
        <f>D5</f>
        <v>1.9410481909359999E-12</v>
      </c>
      <c r="G19" s="77">
        <f>F19^2</f>
        <v>3.7676680795359178E-24</v>
      </c>
      <c r="H19" s="77">
        <f>F19^3</f>
        <v>7.3132253098305058E-36</v>
      </c>
    </row>
    <row r="20" spans="1:8" ht="13.5" customHeight="1" x14ac:dyDescent="0.25">
      <c r="A20" s="107"/>
      <c r="B20" s="32" t="s">
        <v>117</v>
      </c>
      <c r="C20" s="39" t="s">
        <v>118</v>
      </c>
      <c r="D20" s="32" t="s">
        <v>119</v>
      </c>
      <c r="E20" s="75" t="s">
        <v>19</v>
      </c>
      <c r="F20" s="32" t="s">
        <v>120</v>
      </c>
      <c r="G20" s="39" t="s">
        <v>121</v>
      </c>
      <c r="H20" s="32" t="s">
        <v>122</v>
      </c>
    </row>
    <row r="21" spans="1:8" ht="13.5" customHeight="1" x14ac:dyDescent="0.25">
      <c r="A21" s="107">
        <v>3</v>
      </c>
      <c r="B21" s="30"/>
      <c r="C21" s="35"/>
      <c r="D21" s="30"/>
      <c r="E21" s="68"/>
      <c r="F21" s="37" t="s">
        <v>386</v>
      </c>
      <c r="G21" s="35"/>
      <c r="H21" s="30"/>
    </row>
    <row r="22" spans="1:8" ht="13.5" customHeight="1" x14ac:dyDescent="0.25">
      <c r="A22" s="107"/>
      <c r="B22" s="30"/>
      <c r="C22" s="35"/>
      <c r="D22" s="30"/>
      <c r="E22" s="69" t="s">
        <v>9</v>
      </c>
      <c r="F22" s="37" t="s">
        <v>387</v>
      </c>
      <c r="G22" s="40" t="s">
        <v>348</v>
      </c>
      <c r="H22" s="37" t="s">
        <v>349</v>
      </c>
    </row>
    <row r="23" spans="1:8" ht="13.5" customHeight="1" thickBot="1" x14ac:dyDescent="0.3">
      <c r="A23" s="107"/>
      <c r="B23" s="33">
        <f>B19*E23</f>
        <v>2.1119101208210931E+55</v>
      </c>
      <c r="C23" s="36">
        <f>C19*E23</f>
        <v>4.0993193194392115E+43</v>
      </c>
      <c r="D23" s="31">
        <f>D19*E23</f>
        <v>7.9569763490664748E+31</v>
      </c>
      <c r="E23" s="76">
        <f>1/F5</f>
        <v>1.5444874547676017E+20</v>
      </c>
      <c r="F23" s="38">
        <f>F19*E23</f>
        <v>299792458.00000006</v>
      </c>
      <c r="G23" s="36">
        <f>G19*E23</f>
        <v>5.8191160825715683E-4</v>
      </c>
      <c r="H23" s="31">
        <f>H19*E23</f>
        <v>1.1295184744922123E-15</v>
      </c>
    </row>
    <row r="24" spans="1:8" ht="13.5" customHeight="1" x14ac:dyDescent="0.25">
      <c r="A24" s="107"/>
      <c r="B24" s="32" t="s">
        <v>123</v>
      </c>
      <c r="C24" s="32" t="s">
        <v>124</v>
      </c>
      <c r="D24" s="39" t="s">
        <v>125</v>
      </c>
      <c r="E24" s="71" t="s">
        <v>20</v>
      </c>
      <c r="F24" s="39" t="s">
        <v>126</v>
      </c>
      <c r="G24" s="32" t="s">
        <v>127</v>
      </c>
      <c r="H24" s="41" t="s">
        <v>128</v>
      </c>
    </row>
    <row r="25" spans="1:8" ht="13.5" customHeight="1" x14ac:dyDescent="0.3">
      <c r="A25" s="107">
        <v>4</v>
      </c>
      <c r="B25" s="30"/>
      <c r="C25" s="30"/>
      <c r="D25" s="35"/>
      <c r="E25" s="72"/>
      <c r="F25" s="40" t="s">
        <v>388</v>
      </c>
      <c r="G25" s="37" t="s">
        <v>389</v>
      </c>
      <c r="H25" s="43" t="s">
        <v>381</v>
      </c>
    </row>
    <row r="26" spans="1:8" ht="13.5" customHeight="1" x14ac:dyDescent="0.3">
      <c r="A26" s="109"/>
      <c r="B26" s="30"/>
      <c r="C26" s="30"/>
      <c r="D26" s="35"/>
      <c r="E26" s="73" t="s">
        <v>323</v>
      </c>
      <c r="F26" s="40" t="s">
        <v>350</v>
      </c>
      <c r="G26" s="37" t="s">
        <v>390</v>
      </c>
      <c r="H26" s="43" t="s">
        <v>391</v>
      </c>
    </row>
    <row r="27" spans="1:8" ht="13.5" customHeight="1" thickBot="1" x14ac:dyDescent="0.3">
      <c r="A27" s="109"/>
      <c r="B27" s="33">
        <f>B19*E27</f>
        <v>3.2618186872049084E+75</v>
      </c>
      <c r="C27" s="31">
        <f>C19*E27</f>
        <v>6.3313472619603256E+63</v>
      </c>
      <c r="D27" s="47">
        <f>D19*E27</f>
        <v>1.2289450149015684E+52</v>
      </c>
      <c r="E27" s="77">
        <f>E23^2</f>
        <v>2.3854414979345048E+40</v>
      </c>
      <c r="F27" s="36">
        <f>F19*E27</f>
        <v>4.630256904149432E+28</v>
      </c>
      <c r="G27" s="31">
        <f>G19*E27</f>
        <v>8.9875517873681792E+16</v>
      </c>
      <c r="H27" s="44">
        <f>H19*E27</f>
        <v>174452.71137814614</v>
      </c>
    </row>
    <row r="28" spans="1:8" ht="13.5" customHeight="1" x14ac:dyDescent="0.25">
      <c r="A28" s="107"/>
      <c r="B28" s="48" t="s">
        <v>129</v>
      </c>
      <c r="C28" s="32" t="s">
        <v>130</v>
      </c>
      <c r="D28" s="32" t="s">
        <v>131</v>
      </c>
      <c r="E28" s="75" t="s">
        <v>21</v>
      </c>
      <c r="F28" s="32" t="s">
        <v>132</v>
      </c>
      <c r="G28" s="39" t="s">
        <v>133</v>
      </c>
      <c r="H28" s="32" t="s">
        <v>134</v>
      </c>
    </row>
    <row r="29" spans="1:8" ht="13.5" customHeight="1" x14ac:dyDescent="0.25">
      <c r="A29" s="107">
        <v>5</v>
      </c>
      <c r="B29" s="46"/>
      <c r="C29" s="30"/>
      <c r="D29" s="30"/>
      <c r="E29" s="68"/>
      <c r="F29" s="30"/>
      <c r="G29" s="35"/>
      <c r="H29" s="30"/>
    </row>
    <row r="30" spans="1:8" ht="13.5" customHeight="1" x14ac:dyDescent="0.25">
      <c r="A30" s="107"/>
      <c r="B30" s="46"/>
      <c r="C30" s="30"/>
      <c r="D30" s="30"/>
      <c r="E30" s="69" t="s">
        <v>324</v>
      </c>
      <c r="F30" s="30"/>
      <c r="G30" s="35"/>
      <c r="H30" s="30"/>
    </row>
    <row r="31" spans="1:8" ht="13.5" customHeight="1" thickBot="1" x14ac:dyDescent="0.3">
      <c r="A31" s="107"/>
      <c r="B31" s="49">
        <f>B19*E31</f>
        <v>5.0378380421145096E+95</v>
      </c>
      <c r="C31" s="31">
        <f>C19*E31</f>
        <v>9.7786864178749283E+83</v>
      </c>
      <c r="D31" s="33">
        <f>D19*E31</f>
        <v>1.8980901581146559E+72</v>
      </c>
      <c r="E31" s="78">
        <f>E23^3</f>
        <v>3.6842844676418788E+60</v>
      </c>
      <c r="F31" s="31">
        <f>F19*E31</f>
        <v>7.1513737008098718E+48</v>
      </c>
      <c r="G31" s="45">
        <f>G19*E31</f>
        <v>1.3881160984664288E+37</v>
      </c>
      <c r="H31" s="31">
        <f>H19*E31</f>
        <v>2.6944002417374001E+25</v>
      </c>
    </row>
    <row r="32" spans="1:8" ht="15" customHeight="1" x14ac:dyDescent="0.25">
      <c r="A32" s="107"/>
      <c r="B32" s="6"/>
      <c r="C32" s="6"/>
      <c r="E32" s="13"/>
      <c r="F32" s="6"/>
      <c r="G32" s="6"/>
      <c r="H32" s="6"/>
    </row>
    <row r="33" spans="1:8" ht="18" x14ac:dyDescent="0.25">
      <c r="A33" s="107"/>
      <c r="D33" s="4"/>
      <c r="E33" s="14" t="s">
        <v>111</v>
      </c>
      <c r="F33" s="4"/>
      <c r="G33" s="6"/>
      <c r="H33" s="6"/>
    </row>
    <row r="35" spans="1:8" ht="20.25" x14ac:dyDescent="0.3">
      <c r="B35" s="5"/>
      <c r="C35" s="104" t="s">
        <v>435</v>
      </c>
      <c r="D35" s="4"/>
      <c r="E35" s="3"/>
      <c r="F35" s="11"/>
    </row>
    <row r="36" spans="1:8" ht="19.5" thickBot="1" x14ac:dyDescent="0.3">
      <c r="B36" s="5" t="s">
        <v>432</v>
      </c>
      <c r="C36" s="4"/>
      <c r="D36" s="25"/>
      <c r="E36" s="3"/>
      <c r="F36" s="27"/>
    </row>
    <row r="37" spans="1:8" ht="20.25" x14ac:dyDescent="0.35">
      <c r="B37" s="5" t="s">
        <v>444</v>
      </c>
      <c r="C37" s="21" t="s">
        <v>358</v>
      </c>
      <c r="D37" s="22" t="s">
        <v>359</v>
      </c>
      <c r="E37" s="22" t="s">
        <v>411</v>
      </c>
      <c r="F37" s="22" t="s">
        <v>433</v>
      </c>
      <c r="G37" s="23" t="s">
        <v>434</v>
      </c>
      <c r="H37" s="65"/>
    </row>
    <row r="38" spans="1:8" thickBot="1" x14ac:dyDescent="0.3">
      <c r="A38" s="107"/>
      <c r="B38" s="5" t="s">
        <v>443</v>
      </c>
      <c r="C38" s="96">
        <v>1.13867296269E-30</v>
      </c>
      <c r="D38" s="97">
        <v>1.9410481909359999E-12</v>
      </c>
      <c r="E38" s="101">
        <v>1.2817413072000001E-19</v>
      </c>
      <c r="F38" s="97">
        <f>D38/G38</f>
        <v>6.4746398354557665E-21</v>
      </c>
      <c r="G38" s="98">
        <v>299792458</v>
      </c>
      <c r="H38" s="6"/>
    </row>
    <row r="39" spans="1:8" ht="18" x14ac:dyDescent="0.25">
      <c r="A39" s="107"/>
      <c r="B39" s="5"/>
      <c r="C39" s="7"/>
      <c r="D39" s="28"/>
      <c r="E39" s="100"/>
      <c r="F39" s="26"/>
      <c r="G39" s="9"/>
      <c r="H39" s="6"/>
    </row>
    <row r="40" spans="1:8" thickBot="1" x14ac:dyDescent="0.3">
      <c r="A40" s="108" t="s">
        <v>0</v>
      </c>
      <c r="B40" s="1" t="s">
        <v>1</v>
      </c>
      <c r="C40" s="1" t="s">
        <v>2</v>
      </c>
      <c r="D40" s="1" t="s">
        <v>3</v>
      </c>
      <c r="E40" s="1" t="s">
        <v>4</v>
      </c>
      <c r="F40" s="1" t="s">
        <v>5</v>
      </c>
      <c r="G40" s="1" t="s">
        <v>6</v>
      </c>
      <c r="H40" s="3" t="s">
        <v>360</v>
      </c>
    </row>
    <row r="41" spans="1:8" ht="14.1" customHeight="1" x14ac:dyDescent="0.25">
      <c r="A41" s="107"/>
      <c r="B41" s="50" t="s">
        <v>135</v>
      </c>
      <c r="C41" s="32" t="s">
        <v>136</v>
      </c>
      <c r="D41" s="34" t="s">
        <v>137</v>
      </c>
      <c r="E41" s="71" t="s">
        <v>22</v>
      </c>
      <c r="F41" s="34" t="s">
        <v>10</v>
      </c>
      <c r="G41" s="32" t="s">
        <v>138</v>
      </c>
      <c r="H41" s="60" t="s">
        <v>139</v>
      </c>
    </row>
    <row r="42" spans="1:8" ht="14.1" customHeight="1" x14ac:dyDescent="0.25">
      <c r="A42" s="107">
        <v>1</v>
      </c>
      <c r="B42" s="46"/>
      <c r="C42" s="30"/>
      <c r="D42" s="35"/>
      <c r="E42" s="72"/>
      <c r="F42" s="35"/>
      <c r="G42" s="30"/>
      <c r="H42" s="42"/>
    </row>
    <row r="43" spans="1:8" ht="14.1" customHeight="1" x14ac:dyDescent="0.25">
      <c r="A43" s="107"/>
      <c r="B43" s="46"/>
      <c r="C43" s="30"/>
      <c r="D43" s="35"/>
      <c r="E43" s="72"/>
      <c r="F43" s="35"/>
      <c r="G43" s="30"/>
      <c r="H43" s="42"/>
    </row>
    <row r="44" spans="1:8" ht="14.1" customHeight="1" thickBot="1" x14ac:dyDescent="0.3">
      <c r="A44" s="107"/>
      <c r="B44" s="51">
        <f>B15*E48</f>
        <v>1.0081047706651307E-15</v>
      </c>
      <c r="C44" s="31">
        <f>C15*E48</f>
        <v>1.9567799413735031E-27</v>
      </c>
      <c r="D44" s="36">
        <f>D15*E48</f>
        <v>3.7982041652628897E-39</v>
      </c>
      <c r="E44" s="84">
        <f>E15*E48</f>
        <v>7.3724973237891119E-51</v>
      </c>
      <c r="F44" s="36">
        <f>F15*E48</f>
        <v>1.4310372593021355E-62</v>
      </c>
      <c r="G44" s="31">
        <f>G15*E48</f>
        <v>2.7777122833304216E-74</v>
      </c>
      <c r="H44" s="44">
        <f>H15*E48</f>
        <v>5.3916734024992197E-86</v>
      </c>
    </row>
    <row r="45" spans="1:8" ht="14.1" customHeight="1" x14ac:dyDescent="0.25">
      <c r="A45" s="107"/>
      <c r="B45" s="71" t="s">
        <v>23</v>
      </c>
      <c r="C45" s="75" t="s">
        <v>24</v>
      </c>
      <c r="D45" s="71" t="s">
        <v>25</v>
      </c>
      <c r="E45" s="75" t="s">
        <v>26</v>
      </c>
      <c r="F45" s="71" t="s">
        <v>27</v>
      </c>
      <c r="G45" s="75" t="s">
        <v>28</v>
      </c>
      <c r="H45" s="71" t="s">
        <v>29</v>
      </c>
    </row>
    <row r="46" spans="1:8" ht="14.1" customHeight="1" x14ac:dyDescent="0.3">
      <c r="A46" s="107">
        <v>2</v>
      </c>
      <c r="B46" s="88" t="s">
        <v>383</v>
      </c>
      <c r="C46" s="68"/>
      <c r="D46" s="72"/>
      <c r="E46" s="68"/>
      <c r="F46" s="73" t="s">
        <v>392</v>
      </c>
      <c r="G46" s="73" t="s">
        <v>372</v>
      </c>
      <c r="H46" s="72"/>
    </row>
    <row r="47" spans="1:8" ht="14.1" customHeight="1" x14ac:dyDescent="0.3">
      <c r="A47" s="107"/>
      <c r="B47" s="88" t="s">
        <v>330</v>
      </c>
      <c r="C47" s="68"/>
      <c r="D47" s="72"/>
      <c r="E47" s="69" t="s">
        <v>373</v>
      </c>
      <c r="F47" s="73" t="s">
        <v>393</v>
      </c>
      <c r="G47" s="69" t="s">
        <v>340</v>
      </c>
      <c r="H47" s="72"/>
    </row>
    <row r="48" spans="1:8" ht="14.1" customHeight="1" thickBot="1" x14ac:dyDescent="0.3">
      <c r="A48" s="107"/>
      <c r="B48" s="87">
        <f>B19*E48</f>
        <v>155700.51713836647</v>
      </c>
      <c r="C48" s="70">
        <f>C19*E48</f>
        <v>3.0222220711922584E-7</v>
      </c>
      <c r="D48" s="77">
        <f>D19*E48</f>
        <v>5.8662786838945837E-19</v>
      </c>
      <c r="E48" s="85">
        <f>C5</f>
        <v>1.13867296269E-30</v>
      </c>
      <c r="F48" s="89">
        <f>F19*E48</f>
        <v>2.2102190942971599E-42</v>
      </c>
      <c r="G48" s="70">
        <f>G19*E48</f>
        <v>4.2901417745577057E-54</v>
      </c>
      <c r="H48" s="77">
        <f>H19*E48</f>
        <v>8.3273719303641947E-66</v>
      </c>
    </row>
    <row r="49" spans="1:8" ht="14.1" customHeight="1" x14ac:dyDescent="0.25">
      <c r="A49" s="109"/>
      <c r="B49" s="48" t="s">
        <v>140</v>
      </c>
      <c r="C49" s="32" t="s">
        <v>141</v>
      </c>
      <c r="D49" s="39" t="s">
        <v>142</v>
      </c>
      <c r="E49" s="71" t="s">
        <v>30</v>
      </c>
      <c r="F49" s="39" t="s">
        <v>143</v>
      </c>
      <c r="G49" s="32" t="s">
        <v>144</v>
      </c>
      <c r="H49" s="41" t="s">
        <v>145</v>
      </c>
    </row>
    <row r="50" spans="1:8" ht="14.1" customHeight="1" x14ac:dyDescent="0.25">
      <c r="A50" s="107">
        <v>3</v>
      </c>
      <c r="B50" s="46"/>
      <c r="C50" s="30"/>
      <c r="D50" s="35"/>
      <c r="E50" s="73" t="s">
        <v>395</v>
      </c>
      <c r="F50" s="40" t="s">
        <v>394</v>
      </c>
      <c r="G50" s="58" t="s">
        <v>397</v>
      </c>
      <c r="H50" s="42"/>
    </row>
    <row r="51" spans="1:8" ht="14.1" customHeight="1" x14ac:dyDescent="0.25">
      <c r="A51" s="109"/>
      <c r="B51" s="46"/>
      <c r="C51" s="30"/>
      <c r="D51" s="35"/>
      <c r="E51" s="73" t="s">
        <v>329</v>
      </c>
      <c r="F51" s="40" t="s">
        <v>369</v>
      </c>
      <c r="G51" s="37" t="s">
        <v>396</v>
      </c>
      <c r="H51" s="57" t="s">
        <v>398</v>
      </c>
    </row>
    <row r="52" spans="1:8" ht="14.1" customHeight="1" thickBot="1" x14ac:dyDescent="0.3">
      <c r="A52" s="107"/>
      <c r="B52" s="54">
        <f>B23*E48</f>
        <v>2.4047749542103498E+25</v>
      </c>
      <c r="C52" s="31">
        <f>C23*E48</f>
        <v>46677840744782.016</v>
      </c>
      <c r="D52" s="36">
        <f>D23*E48</f>
        <v>90.603938334457823</v>
      </c>
      <c r="E52" s="77">
        <f>E23*E48</f>
        <v>1.7586661059577625E-10</v>
      </c>
      <c r="F52" s="36">
        <f>F23*E48</f>
        <v>3.4136556634297743E-22</v>
      </c>
      <c r="G52" s="31">
        <f>G23*E48</f>
        <v>6.6260701499787939E-34</v>
      </c>
      <c r="H52" s="44">
        <f>H23*E48</f>
        <v>1.2861521477631365E-45</v>
      </c>
    </row>
    <row r="53" spans="1:8" ht="14.1" customHeight="1" x14ac:dyDescent="0.25">
      <c r="A53" s="107"/>
      <c r="B53" s="32" t="s">
        <v>146</v>
      </c>
      <c r="C53" s="39" t="s">
        <v>147</v>
      </c>
      <c r="D53" s="32" t="s">
        <v>148</v>
      </c>
      <c r="E53" s="75" t="s">
        <v>31</v>
      </c>
      <c r="F53" s="32" t="s">
        <v>149</v>
      </c>
      <c r="G53" s="39" t="s">
        <v>150</v>
      </c>
      <c r="H53" s="32" t="s">
        <v>151</v>
      </c>
    </row>
    <row r="54" spans="1:8" ht="14.1" customHeight="1" x14ac:dyDescent="0.3">
      <c r="A54" s="107">
        <v>4</v>
      </c>
      <c r="B54" s="30"/>
      <c r="C54" s="53" t="s">
        <v>335</v>
      </c>
      <c r="D54" s="52" t="s">
        <v>333</v>
      </c>
      <c r="E54" s="86" t="s">
        <v>374</v>
      </c>
      <c r="F54" s="37" t="s">
        <v>375</v>
      </c>
      <c r="G54" s="53" t="s">
        <v>331</v>
      </c>
      <c r="H54" s="52" t="s">
        <v>400</v>
      </c>
    </row>
    <row r="55" spans="1:8" ht="14.1" customHeight="1" x14ac:dyDescent="0.3">
      <c r="A55" s="107"/>
      <c r="B55" s="30"/>
      <c r="C55" s="53" t="s">
        <v>336</v>
      </c>
      <c r="D55" s="52" t="s">
        <v>334</v>
      </c>
      <c r="E55" s="86" t="s">
        <v>338</v>
      </c>
      <c r="F55" s="37" t="s">
        <v>337</v>
      </c>
      <c r="G55" s="53" t="s">
        <v>399</v>
      </c>
      <c r="H55" s="52" t="s">
        <v>339</v>
      </c>
    </row>
    <row r="56" spans="1:8" ht="14.1" customHeight="1" thickBot="1" x14ac:dyDescent="0.3">
      <c r="A56" s="107"/>
      <c r="B56" s="33">
        <f>B27*E48</f>
        <v>3.7141447483172191E+45</v>
      </c>
      <c r="C56" s="36">
        <f>C27*E48</f>
        <v>7.2093339445955831E+33</v>
      </c>
      <c r="D56" s="33">
        <f>D27*E48</f>
        <v>1.3993664611010751E+22</v>
      </c>
      <c r="E56" s="70">
        <f>E27*E48</f>
        <v>27162377377.76754</v>
      </c>
      <c r="F56" s="31">
        <f>F27*E48</f>
        <v>5.2723483470636608E-2</v>
      </c>
      <c r="G56" s="36">
        <f>G27*E48</f>
        <v>1.0233882221052329E-13</v>
      </c>
      <c r="H56" s="31">
        <f>H27*E48</f>
        <v>1.9864458571425713E-25</v>
      </c>
    </row>
    <row r="57" spans="1:8" ht="14.1" customHeight="1" x14ac:dyDescent="0.25">
      <c r="A57" s="107"/>
      <c r="B57" s="48" t="s">
        <v>152</v>
      </c>
      <c r="C57" s="32" t="s">
        <v>153</v>
      </c>
      <c r="D57" s="39" t="s">
        <v>154</v>
      </c>
      <c r="E57" s="71" t="s">
        <v>32</v>
      </c>
      <c r="F57" s="39" t="s">
        <v>155</v>
      </c>
      <c r="G57" s="32" t="s">
        <v>156</v>
      </c>
      <c r="H57" s="41" t="s">
        <v>157</v>
      </c>
    </row>
    <row r="58" spans="1:8" ht="14.1" customHeight="1" x14ac:dyDescent="0.25">
      <c r="A58" s="107">
        <v>5</v>
      </c>
      <c r="B58" s="46"/>
      <c r="C58" s="30"/>
      <c r="D58" s="35"/>
      <c r="E58" s="72"/>
      <c r="F58" s="35"/>
      <c r="G58" s="37" t="s">
        <v>382</v>
      </c>
      <c r="H58" s="42"/>
    </row>
    <row r="59" spans="1:8" ht="14.1" customHeight="1" x14ac:dyDescent="0.25">
      <c r="A59" s="107"/>
      <c r="B59" s="46"/>
      <c r="C59" s="30"/>
      <c r="D59" s="35"/>
      <c r="E59" s="72"/>
      <c r="F59" s="35"/>
      <c r="G59" s="37" t="s">
        <v>332</v>
      </c>
      <c r="H59" s="42"/>
    </row>
    <row r="60" spans="1:8" ht="14.1" customHeight="1" thickBot="1" x14ac:dyDescent="0.3">
      <c r="A60" s="107"/>
      <c r="B60" s="55">
        <f>B31*E48</f>
        <v>5.7364499689669173E+65</v>
      </c>
      <c r="C60" s="31">
        <f>C31*E48</f>
        <v>1.1134725834658108E+54</v>
      </c>
      <c r="D60" s="56">
        <f>D31*E48</f>
        <v>2.1613039437931458E+42</v>
      </c>
      <c r="E60" s="87">
        <f>E31*E48</f>
        <v>4.1951951101625275E+30</v>
      </c>
      <c r="F60" s="45">
        <f>F31*E48</f>
        <v>8.1430758792045261E+18</v>
      </c>
      <c r="G60" s="31">
        <f>G31*E48</f>
        <v>15806102.703984523</v>
      </c>
      <c r="H60" s="59">
        <f>H31*E48</f>
        <v>3.0680407059317776E-5</v>
      </c>
    </row>
    <row r="61" spans="1:8" ht="15" customHeight="1" x14ac:dyDescent="0.25">
      <c r="A61" s="107"/>
      <c r="B61" s="6"/>
      <c r="C61" s="6"/>
      <c r="F61" s="6"/>
      <c r="G61" s="6"/>
      <c r="H61" s="6"/>
    </row>
    <row r="62" spans="1:8" x14ac:dyDescent="0.25">
      <c r="A62" s="107"/>
      <c r="D62" s="4"/>
      <c r="E62" s="105" t="s">
        <v>328</v>
      </c>
      <c r="F62" s="15"/>
      <c r="G62" s="6"/>
      <c r="H62" s="6"/>
    </row>
    <row r="63" spans="1:8" x14ac:dyDescent="0.25">
      <c r="A63" s="107"/>
      <c r="D63" s="4"/>
      <c r="E63" s="29"/>
      <c r="F63" s="15"/>
      <c r="G63" s="6"/>
      <c r="H63" s="6"/>
    </row>
    <row r="64" spans="1:8" ht="20.25" x14ac:dyDescent="0.3">
      <c r="B64" s="5"/>
      <c r="C64" s="104" t="s">
        <v>442</v>
      </c>
      <c r="D64" s="4"/>
      <c r="E64" s="3"/>
      <c r="F64" s="11"/>
    </row>
    <row r="65" spans="1:8" ht="19.5" thickBot="1" x14ac:dyDescent="0.3">
      <c r="B65" s="5" t="s">
        <v>432</v>
      </c>
      <c r="C65" s="4"/>
      <c r="D65" s="4"/>
      <c r="E65" s="3"/>
    </row>
    <row r="66" spans="1:8" ht="20.25" x14ac:dyDescent="0.35">
      <c r="B66" s="5" t="s">
        <v>444</v>
      </c>
      <c r="C66" s="21" t="s">
        <v>358</v>
      </c>
      <c r="D66" s="22" t="s">
        <v>359</v>
      </c>
      <c r="E66" s="22" t="s">
        <v>411</v>
      </c>
      <c r="F66" s="22" t="s">
        <v>433</v>
      </c>
      <c r="G66" s="23" t="s">
        <v>434</v>
      </c>
    </row>
    <row r="67" spans="1:8" thickBot="1" x14ac:dyDescent="0.3">
      <c r="A67" s="107"/>
      <c r="B67" s="5" t="s">
        <v>443</v>
      </c>
      <c r="C67" s="96">
        <v>1.13867296269E-30</v>
      </c>
      <c r="D67" s="97">
        <v>1.9410481909359999E-12</v>
      </c>
      <c r="E67" s="101">
        <v>1.2817413072000001E-19</v>
      </c>
      <c r="F67" s="97">
        <f>D67/G67</f>
        <v>6.4746398354557665E-21</v>
      </c>
      <c r="G67" s="98">
        <v>299792458</v>
      </c>
      <c r="H67" s="6"/>
    </row>
    <row r="68" spans="1:8" ht="18" x14ac:dyDescent="0.25">
      <c r="A68" s="107"/>
      <c r="B68" s="5"/>
      <c r="C68" s="7"/>
      <c r="D68" s="8"/>
      <c r="E68" s="100"/>
      <c r="F68" s="9"/>
      <c r="G68" s="9"/>
      <c r="H68" s="6"/>
    </row>
    <row r="69" spans="1:8" thickBot="1" x14ac:dyDescent="0.3">
      <c r="A69" s="108" t="s">
        <v>0</v>
      </c>
      <c r="B69" s="1" t="s">
        <v>1</v>
      </c>
      <c r="C69" s="1" t="s">
        <v>2</v>
      </c>
      <c r="D69" s="1" t="s">
        <v>3</v>
      </c>
      <c r="E69" s="1" t="s">
        <v>4</v>
      </c>
      <c r="F69" s="1" t="s">
        <v>5</v>
      </c>
      <c r="G69" s="1" t="s">
        <v>6</v>
      </c>
      <c r="H69" s="3" t="s">
        <v>360</v>
      </c>
    </row>
    <row r="70" spans="1:8" ht="14.1" customHeight="1" x14ac:dyDescent="0.25">
      <c r="A70" s="107"/>
      <c r="B70" s="50" t="s">
        <v>158</v>
      </c>
      <c r="C70" s="32" t="s">
        <v>159</v>
      </c>
      <c r="D70" s="34" t="s">
        <v>160</v>
      </c>
      <c r="E70" s="71" t="s">
        <v>33</v>
      </c>
      <c r="F70" s="34" t="s">
        <v>161</v>
      </c>
      <c r="G70" s="32" t="s">
        <v>162</v>
      </c>
      <c r="H70" s="60" t="s">
        <v>163</v>
      </c>
    </row>
    <row r="71" spans="1:8" ht="14.1" customHeight="1" x14ac:dyDescent="0.25">
      <c r="A71" s="107">
        <v>1</v>
      </c>
      <c r="B71" s="46"/>
      <c r="C71" s="30"/>
      <c r="D71" s="35"/>
      <c r="E71" s="72"/>
      <c r="F71" s="35"/>
      <c r="G71" s="30"/>
      <c r="H71" s="42"/>
    </row>
    <row r="72" spans="1:8" ht="14.1" customHeight="1" x14ac:dyDescent="0.25">
      <c r="A72" s="107"/>
      <c r="B72" s="46"/>
      <c r="C72" s="30"/>
      <c r="D72" s="35"/>
      <c r="E72" s="72"/>
      <c r="F72" s="35"/>
      <c r="G72" s="30"/>
      <c r="H72" s="42"/>
    </row>
    <row r="73" spans="1:8" ht="14.1" customHeight="1" thickBot="1" x14ac:dyDescent="0.3">
      <c r="A73" s="107"/>
      <c r="B73" s="54">
        <f>B15*E77</f>
        <v>7.7751298844323395E+44</v>
      </c>
      <c r="C73" s="31">
        <f>C15*E77</f>
        <v>1.5091901796469823E+33</v>
      </c>
      <c r="D73" s="36">
        <f>D15*E77</f>
        <v>2.9294108679821512E+21</v>
      </c>
      <c r="E73" s="87">
        <f>E15*E77</f>
        <v>5686127665.8050117</v>
      </c>
      <c r="F73" s="36">
        <f>F15*E77</f>
        <v>1.1037047819141957E-2</v>
      </c>
      <c r="G73" s="31">
        <f>G15*E77</f>
        <v>2.1423441702619621E-14</v>
      </c>
      <c r="H73" s="44">
        <f>H15*E77</f>
        <v>4.1583932760492668E-26</v>
      </c>
    </row>
    <row r="74" spans="1:8" ht="14.1" customHeight="1" x14ac:dyDescent="0.25">
      <c r="A74" s="107"/>
      <c r="B74" s="71" t="s">
        <v>34</v>
      </c>
      <c r="C74" s="75" t="s">
        <v>35</v>
      </c>
      <c r="D74" s="71" t="s">
        <v>36</v>
      </c>
      <c r="E74" s="75" t="s">
        <v>37</v>
      </c>
      <c r="F74" s="71" t="s">
        <v>38</v>
      </c>
      <c r="G74" s="75" t="s">
        <v>39</v>
      </c>
      <c r="H74" s="71" t="s">
        <v>40</v>
      </c>
    </row>
    <row r="75" spans="1:8" ht="14.1" customHeight="1" x14ac:dyDescent="0.25">
      <c r="A75" s="107">
        <v>2</v>
      </c>
      <c r="B75" s="72"/>
      <c r="C75" s="68"/>
      <c r="D75" s="72"/>
      <c r="E75" s="68"/>
      <c r="F75" s="72"/>
      <c r="G75" s="68"/>
      <c r="H75" s="72"/>
    </row>
    <row r="76" spans="1:8" ht="14.1" customHeight="1" x14ac:dyDescent="0.25">
      <c r="A76" s="107"/>
      <c r="B76" s="72"/>
      <c r="C76" s="68"/>
      <c r="D76" s="72"/>
      <c r="E76" s="69" t="s">
        <v>376</v>
      </c>
      <c r="F76" s="72"/>
      <c r="G76" s="68"/>
      <c r="H76" s="72"/>
    </row>
    <row r="77" spans="1:8" ht="14.1" customHeight="1" thickBot="1" x14ac:dyDescent="0.3">
      <c r="A77" s="107"/>
      <c r="B77" s="87">
        <f>B19*E77</f>
        <v>1.2008590565694421E+65</v>
      </c>
      <c r="C77" s="70">
        <f>C19*E77</f>
        <v>2.3309252993232271E+53</v>
      </c>
      <c r="D77" s="77">
        <f>D19*E77</f>
        <v>4.5244383354583038E+41</v>
      </c>
      <c r="E77" s="70">
        <f>1/C5</f>
        <v>8.7821528460428267E+29</v>
      </c>
      <c r="F77" s="89">
        <f>F19*E77</f>
        <v>1.7046581894334871E+18</v>
      </c>
      <c r="G77" s="70">
        <f>G19*E77</f>
        <v>3308823.694764107</v>
      </c>
      <c r="H77" s="77">
        <f>H19*E77</f>
        <v>6.4225862468480405E-6</v>
      </c>
    </row>
    <row r="78" spans="1:8" ht="14.1" customHeight="1" x14ac:dyDescent="0.25">
      <c r="A78" s="109"/>
      <c r="B78" s="48" t="s">
        <v>164</v>
      </c>
      <c r="C78" s="32" t="s">
        <v>165</v>
      </c>
      <c r="D78" s="39" t="s">
        <v>166</v>
      </c>
      <c r="E78" s="71" t="s">
        <v>41</v>
      </c>
      <c r="F78" s="39" t="s">
        <v>167</v>
      </c>
      <c r="G78" s="32" t="s">
        <v>168</v>
      </c>
      <c r="H78" s="41" t="s">
        <v>169</v>
      </c>
    </row>
    <row r="79" spans="1:8" ht="14.1" customHeight="1" x14ac:dyDescent="0.25">
      <c r="A79" s="107">
        <v>3</v>
      </c>
      <c r="B79" s="46"/>
      <c r="C79" s="30"/>
      <c r="D79" s="35"/>
      <c r="E79" s="72"/>
      <c r="F79" s="35"/>
      <c r="G79" s="37" t="s">
        <v>401</v>
      </c>
      <c r="H79" s="42"/>
    </row>
    <row r="80" spans="1:8" ht="14.1" customHeight="1" x14ac:dyDescent="0.25">
      <c r="A80" s="109"/>
      <c r="B80" s="46"/>
      <c r="C80" s="30"/>
      <c r="D80" s="35"/>
      <c r="E80" s="72"/>
      <c r="F80" s="35"/>
      <c r="G80" s="37" t="s">
        <v>377</v>
      </c>
      <c r="H80" s="42"/>
    </row>
    <row r="81" spans="1:8" ht="14.1" customHeight="1" thickBot="1" x14ac:dyDescent="0.3">
      <c r="A81" s="107"/>
      <c r="B81" s="54">
        <f>B23*E77</f>
        <v>1.8547117478155612E+85</v>
      </c>
      <c r="C81" s="31">
        <f>C23*E77</f>
        <v>3.6000848828051413E+73</v>
      </c>
      <c r="D81" s="36">
        <f>D23*E77</f>
        <v>6.9879382489849597E+61</v>
      </c>
      <c r="E81" s="77">
        <f>E23*E77</f>
        <v>1.3563924896564735E+50</v>
      </c>
      <c r="F81" s="36">
        <f>F23*E77</f>
        <v>2.6328231882468749E+38</v>
      </c>
      <c r="G81" s="31">
        <f>G23*E77</f>
        <v>5.1104366866009486E+26</v>
      </c>
      <c r="H81" s="44">
        <f>H23*E77</f>
        <v>991960388541973.5</v>
      </c>
    </row>
    <row r="82" spans="1:8" ht="14.1" customHeight="1" x14ac:dyDescent="0.25">
      <c r="A82" s="107"/>
      <c r="B82" s="32" t="s">
        <v>170</v>
      </c>
      <c r="C82" s="39" t="s">
        <v>171</v>
      </c>
      <c r="D82" s="32" t="s">
        <v>172</v>
      </c>
      <c r="E82" s="71" t="s">
        <v>42</v>
      </c>
      <c r="F82" s="32" t="s">
        <v>173</v>
      </c>
      <c r="G82" s="39" t="s">
        <v>174</v>
      </c>
      <c r="H82" s="32" t="s">
        <v>175</v>
      </c>
    </row>
    <row r="83" spans="1:8" ht="14.1" customHeight="1" x14ac:dyDescent="0.25">
      <c r="A83" s="107">
        <v>4</v>
      </c>
      <c r="B83" s="30"/>
      <c r="C83" s="35"/>
      <c r="D83" s="30"/>
      <c r="E83" s="72"/>
      <c r="F83" s="30"/>
      <c r="G83" s="35"/>
      <c r="H83" s="37" t="s">
        <v>378</v>
      </c>
    </row>
    <row r="84" spans="1:8" ht="14.1" customHeight="1" x14ac:dyDescent="0.25">
      <c r="A84" s="107"/>
      <c r="B84" s="30"/>
      <c r="C84" s="35"/>
      <c r="D84" s="30"/>
      <c r="E84" s="72"/>
      <c r="F84" s="30"/>
      <c r="G84" s="35"/>
      <c r="H84" s="37" t="s">
        <v>402</v>
      </c>
    </row>
    <row r="85" spans="1:8" ht="14.1" customHeight="1" thickBot="1" x14ac:dyDescent="0.3">
      <c r="A85" s="107"/>
      <c r="B85" s="61">
        <f>B27*E77</f>
        <v>2.8645790267112263E+105</v>
      </c>
      <c r="C85" s="36">
        <f>C27*E77</f>
        <v>5.5602859375910331E+93</v>
      </c>
      <c r="D85" s="33">
        <f>D27*E77</f>
        <v>1.0792782960247954E+82</v>
      </c>
      <c r="E85" s="77">
        <f>E27*E77</f>
        <v>2.0949311840154177E+70</v>
      </c>
      <c r="F85" s="31">
        <f>F27*E77</f>
        <v>4.0663623848685384E+58</v>
      </c>
      <c r="G85" s="36">
        <f>G27*E77</f>
        <v>7.8930053508392746E+46</v>
      </c>
      <c r="H85" s="31">
        <f>H27*E77</f>
        <v>1.5320703757294739E+35</v>
      </c>
    </row>
    <row r="86" spans="1:8" ht="14.1" customHeight="1" x14ac:dyDescent="0.25">
      <c r="A86" s="107"/>
      <c r="B86" s="48" t="s">
        <v>176</v>
      </c>
      <c r="C86" s="32" t="s">
        <v>177</v>
      </c>
      <c r="D86" s="39" t="s">
        <v>178</v>
      </c>
      <c r="E86" s="71" t="s">
        <v>43</v>
      </c>
      <c r="F86" s="39" t="s">
        <v>179</v>
      </c>
      <c r="G86" s="32" t="s">
        <v>180</v>
      </c>
      <c r="H86" s="41" t="s">
        <v>181</v>
      </c>
    </row>
    <row r="87" spans="1:8" ht="14.1" customHeight="1" x14ac:dyDescent="0.25">
      <c r="A87" s="107">
        <v>5</v>
      </c>
      <c r="B87" s="46"/>
      <c r="C87" s="30"/>
      <c r="D87" s="35"/>
      <c r="E87" s="72"/>
      <c r="F87" s="35"/>
      <c r="G87" s="30"/>
      <c r="H87" s="42"/>
    </row>
    <row r="88" spans="1:8" ht="14.1" customHeight="1" x14ac:dyDescent="0.25">
      <c r="A88" s="107"/>
      <c r="B88" s="46"/>
      <c r="C88" s="30"/>
      <c r="D88" s="35"/>
      <c r="E88" s="72"/>
      <c r="F88" s="35"/>
      <c r="G88" s="30"/>
      <c r="H88" s="42"/>
    </row>
    <row r="89" spans="1:8" ht="14.1" customHeight="1" thickBot="1" x14ac:dyDescent="0.3">
      <c r="A89" s="107"/>
      <c r="B89" s="49">
        <f>B31*E77</f>
        <v>4.4243063699458763E+125</v>
      </c>
      <c r="C89" s="31">
        <f>C31*E77</f>
        <v>8.587791875530064E+113</v>
      </c>
      <c r="D89" s="56">
        <f>D31*E77</f>
        <v>1.6669317884132505E+102</v>
      </c>
      <c r="E89" s="87">
        <f>E31*E77</f>
        <v>3.2355949323132506E+90</v>
      </c>
      <c r="F89" s="45">
        <f>F31*E77</f>
        <v>6.2804456899683237E+78</v>
      </c>
      <c r="G89" s="31">
        <f>G31*E77</f>
        <v>1.2190647744784813E+67</v>
      </c>
      <c r="H89" s="59">
        <f>H31*E77</f>
        <v>2.3662634751352589E+55</v>
      </c>
    </row>
    <row r="90" spans="1:8" ht="15" customHeight="1" x14ac:dyDescent="0.25">
      <c r="A90" s="107"/>
      <c r="B90" s="6"/>
      <c r="C90" s="6"/>
      <c r="F90" s="6"/>
      <c r="G90" s="6"/>
      <c r="H90" s="6"/>
    </row>
    <row r="91" spans="1:8" x14ac:dyDescent="0.25">
      <c r="A91" s="107"/>
      <c r="D91" s="4"/>
      <c r="E91" s="105" t="s">
        <v>445</v>
      </c>
      <c r="F91" s="15"/>
      <c r="G91" s="6"/>
      <c r="H91" s="6"/>
    </row>
    <row r="92" spans="1:8" ht="18" x14ac:dyDescent="0.25">
      <c r="A92" s="107"/>
      <c r="B92" s="16"/>
      <c r="C92" s="14"/>
      <c r="D92" s="17"/>
      <c r="E92" s="13"/>
      <c r="F92" s="6"/>
      <c r="G92" s="6"/>
      <c r="H92" s="6"/>
    </row>
    <row r="93" spans="1:8" ht="20.25" x14ac:dyDescent="0.3">
      <c r="B93" s="5"/>
      <c r="C93" s="104" t="s">
        <v>441</v>
      </c>
      <c r="D93" s="4"/>
      <c r="E93" s="3"/>
      <c r="F93" s="11"/>
    </row>
    <row r="94" spans="1:8" ht="19.5" thickBot="1" x14ac:dyDescent="0.3">
      <c r="B94" s="5" t="s">
        <v>432</v>
      </c>
      <c r="C94" s="4"/>
      <c r="D94" s="4"/>
      <c r="E94" s="3"/>
    </row>
    <row r="95" spans="1:8" ht="20.25" x14ac:dyDescent="0.35">
      <c r="B95" s="5" t="s">
        <v>444</v>
      </c>
      <c r="C95" s="21" t="s">
        <v>358</v>
      </c>
      <c r="D95" s="22" t="s">
        <v>359</v>
      </c>
      <c r="E95" s="22" t="s">
        <v>411</v>
      </c>
      <c r="F95" s="22" t="s">
        <v>433</v>
      </c>
      <c r="G95" s="23" t="s">
        <v>434</v>
      </c>
    </row>
    <row r="96" spans="1:8" thickBot="1" x14ac:dyDescent="0.3">
      <c r="A96" s="107"/>
      <c r="B96" s="5" t="s">
        <v>443</v>
      </c>
      <c r="C96" s="96">
        <v>1.13867296269E-30</v>
      </c>
      <c r="D96" s="97">
        <v>1.9410481909359999E-12</v>
      </c>
      <c r="E96" s="101">
        <v>1.2817413072000001E-19</v>
      </c>
      <c r="F96" s="97">
        <f>D96/G96</f>
        <v>6.4746398354557665E-21</v>
      </c>
      <c r="G96" s="98">
        <v>299792458</v>
      </c>
      <c r="H96" s="6"/>
    </row>
    <row r="97" spans="1:9" ht="18" x14ac:dyDescent="0.25">
      <c r="A97" s="107"/>
      <c r="B97" s="5"/>
      <c r="C97" s="7"/>
      <c r="D97" s="8"/>
      <c r="E97" s="100"/>
      <c r="F97" s="9"/>
      <c r="G97" s="9"/>
      <c r="H97" s="64"/>
    </row>
    <row r="98" spans="1:9" thickBot="1" x14ac:dyDescent="0.3">
      <c r="A98" s="108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1" t="s">
        <v>5</v>
      </c>
      <c r="G98" s="1" t="s">
        <v>6</v>
      </c>
      <c r="H98" s="3" t="s">
        <v>360</v>
      </c>
    </row>
    <row r="99" spans="1:9" ht="14.1" customHeight="1" x14ac:dyDescent="0.25">
      <c r="A99" s="107"/>
      <c r="B99" s="50" t="s">
        <v>182</v>
      </c>
      <c r="C99" s="32" t="s">
        <v>183</v>
      </c>
      <c r="D99" s="34" t="s">
        <v>184</v>
      </c>
      <c r="E99" s="71" t="s">
        <v>46</v>
      </c>
      <c r="F99" s="34" t="s">
        <v>44</v>
      </c>
      <c r="G99" s="32" t="s">
        <v>185</v>
      </c>
      <c r="H99" s="60" t="s">
        <v>186</v>
      </c>
    </row>
    <row r="100" spans="1:9" ht="14.1" customHeight="1" x14ac:dyDescent="0.25">
      <c r="A100" s="107">
        <v>1</v>
      </c>
      <c r="B100" s="46"/>
      <c r="C100" s="30"/>
      <c r="D100" s="35"/>
      <c r="E100" s="72"/>
      <c r="F100" s="35"/>
      <c r="G100" s="30"/>
      <c r="H100" s="42"/>
    </row>
    <row r="101" spans="1:9" ht="14.1" customHeight="1" x14ac:dyDescent="0.25">
      <c r="A101" s="107"/>
      <c r="B101" s="46"/>
      <c r="C101" s="30"/>
      <c r="D101" s="35"/>
      <c r="E101" s="72"/>
      <c r="F101" s="35"/>
      <c r="G101" s="30"/>
      <c r="H101" s="42"/>
    </row>
    <row r="102" spans="1:9" ht="14.1" customHeight="1" thickBot="1" x14ac:dyDescent="0.3">
      <c r="A102" s="107"/>
      <c r="B102" s="51">
        <f>B15*E106</f>
        <v>1.134767899901966E-4</v>
      </c>
      <c r="C102" s="31">
        <f>C15*E106</f>
        <v>2.202639179236955E-16</v>
      </c>
      <c r="D102" s="36">
        <f>D15*E106</f>
        <v>4.2754287941426467E-28</v>
      </c>
      <c r="E102" s="87">
        <f>E15*E106</f>
        <v>8.2988133263462679E-40</v>
      </c>
      <c r="F102" s="36">
        <f>F15*E106</f>
        <v>1.6108396594019989E-51</v>
      </c>
      <c r="G102" s="31">
        <f>G15*E106</f>
        <v>3.1267174067702124E-63</v>
      </c>
      <c r="H102" s="44">
        <f>H15*E106</f>
        <v>6.0691091659794208E-75</v>
      </c>
      <c r="I102" s="18"/>
    </row>
    <row r="103" spans="1:9" ht="14.1" customHeight="1" x14ac:dyDescent="0.25">
      <c r="A103" s="107"/>
      <c r="B103" s="71" t="s">
        <v>47</v>
      </c>
      <c r="C103" s="75" t="s">
        <v>48</v>
      </c>
      <c r="D103" s="71" t="s">
        <v>49</v>
      </c>
      <c r="E103" s="75" t="s">
        <v>50</v>
      </c>
      <c r="F103" s="71" t="s">
        <v>51</v>
      </c>
      <c r="G103" s="75" t="s">
        <v>52</v>
      </c>
      <c r="H103" s="71" t="s">
        <v>53</v>
      </c>
    </row>
    <row r="104" spans="1:9" ht="14.1" customHeight="1" x14ac:dyDescent="0.3">
      <c r="A104" s="107">
        <v>2</v>
      </c>
      <c r="B104" s="72"/>
      <c r="C104" s="88" t="s">
        <v>344</v>
      </c>
      <c r="D104" s="72"/>
      <c r="E104" s="68"/>
      <c r="F104" s="72"/>
      <c r="G104" s="68"/>
      <c r="H104" s="72"/>
    </row>
    <row r="105" spans="1:9" ht="14.1" customHeight="1" x14ac:dyDescent="0.3">
      <c r="A105" s="107"/>
      <c r="B105" s="88"/>
      <c r="C105" s="88" t="s">
        <v>345</v>
      </c>
      <c r="D105" s="72"/>
      <c r="E105" s="69" t="s">
        <v>403</v>
      </c>
      <c r="F105" s="72"/>
      <c r="G105" s="68"/>
      <c r="H105" s="72"/>
    </row>
    <row r="106" spans="1:9" ht="14.1" customHeight="1" thickBot="1" x14ac:dyDescent="0.3">
      <c r="A106" s="107"/>
      <c r="B106" s="87">
        <f>B19*E106</f>
        <v>1.7526347854715642E+16</v>
      </c>
      <c r="C106" s="70">
        <f>C19*E106</f>
        <v>34019.485797110836</v>
      </c>
      <c r="D106" s="77">
        <f>D19*E106</f>
        <v>6.6033461363054929E-8</v>
      </c>
      <c r="E106" s="83">
        <f>E5</f>
        <v>1.2817413072000001E-19</v>
      </c>
      <c r="F106" s="89">
        <f>F19*E106</f>
        <v>2.4879216455885038E-31</v>
      </c>
      <c r="G106" s="70">
        <f>G19*E106</f>
        <v>4.8291758093600813E-43</v>
      </c>
      <c r="H106" s="77">
        <f>H19*E106</f>
        <v>9.3736629684702776E-55</v>
      </c>
    </row>
    <row r="107" spans="1:9" ht="14.1" customHeight="1" x14ac:dyDescent="0.25">
      <c r="A107" s="109"/>
      <c r="B107" s="48" t="s">
        <v>187</v>
      </c>
      <c r="C107" s="32" t="s">
        <v>188</v>
      </c>
      <c r="D107" s="39" t="s">
        <v>189</v>
      </c>
      <c r="E107" s="71" t="s">
        <v>54</v>
      </c>
      <c r="F107" s="39" t="s">
        <v>190</v>
      </c>
      <c r="G107" s="32" t="s">
        <v>191</v>
      </c>
      <c r="H107" s="41" t="s">
        <v>192</v>
      </c>
    </row>
    <row r="108" spans="1:9" ht="14.1" customHeight="1" x14ac:dyDescent="0.3">
      <c r="A108" s="107">
        <v>3</v>
      </c>
      <c r="B108" s="46"/>
      <c r="C108" s="30"/>
      <c r="D108" s="40" t="s">
        <v>341</v>
      </c>
      <c r="E108" s="73" t="s">
        <v>342</v>
      </c>
      <c r="F108" s="52" t="s">
        <v>357</v>
      </c>
      <c r="G108" s="37" t="s">
        <v>371</v>
      </c>
      <c r="H108" s="42"/>
    </row>
    <row r="109" spans="1:9" ht="14.1" customHeight="1" x14ac:dyDescent="0.3">
      <c r="A109" s="109"/>
      <c r="B109" s="46"/>
      <c r="C109" s="30"/>
      <c r="D109" s="40" t="s">
        <v>325</v>
      </c>
      <c r="E109" s="73" t="s">
        <v>407</v>
      </c>
      <c r="F109" s="52" t="s">
        <v>406</v>
      </c>
      <c r="G109" s="37" t="s">
        <v>404</v>
      </c>
      <c r="H109" s="42"/>
    </row>
    <row r="110" spans="1:9" ht="14.1" customHeight="1" thickBot="1" x14ac:dyDescent="0.3">
      <c r="A110" s="107"/>
      <c r="B110" s="51">
        <f>B23*E106</f>
        <v>2.7069224389501377E+36</v>
      </c>
      <c r="C110" s="31">
        <f>C23*E106</f>
        <v>5.2542669031282298E+24</v>
      </c>
      <c r="D110" s="36">
        <f>D23*E106</f>
        <v>10198785267011.947</v>
      </c>
      <c r="E110" s="77">
        <f>E23*E106</f>
        <v>19.796333692278267</v>
      </c>
      <c r="F110" s="36">
        <f>F23*E106</f>
        <v>3.8425637700562117E-11</v>
      </c>
      <c r="G110" s="31">
        <f>G23*E106</f>
        <v>7.4586014544238259E-23</v>
      </c>
      <c r="H110" s="44">
        <f>H23*E106</f>
        <v>1.4477504860021982E-34</v>
      </c>
    </row>
    <row r="111" spans="1:9" ht="14.1" customHeight="1" x14ac:dyDescent="0.25">
      <c r="A111" s="107"/>
      <c r="B111" s="32" t="s">
        <v>193</v>
      </c>
      <c r="C111" s="39" t="s">
        <v>194</v>
      </c>
      <c r="D111" s="32" t="s">
        <v>195</v>
      </c>
      <c r="E111" s="75" t="s">
        <v>55</v>
      </c>
      <c r="F111" s="32" t="s">
        <v>196</v>
      </c>
      <c r="G111" s="32" t="s">
        <v>197</v>
      </c>
      <c r="H111" s="32" t="s">
        <v>198</v>
      </c>
    </row>
    <row r="112" spans="1:9" ht="14.1" customHeight="1" x14ac:dyDescent="0.3">
      <c r="A112" s="107">
        <v>4</v>
      </c>
      <c r="B112" s="30"/>
      <c r="C112" s="35"/>
      <c r="D112" s="30"/>
      <c r="E112" s="69" t="s">
        <v>346</v>
      </c>
      <c r="F112" s="37" t="s">
        <v>380</v>
      </c>
      <c r="G112" s="63" t="s">
        <v>343</v>
      </c>
      <c r="H112" s="30"/>
    </row>
    <row r="113" spans="1:8" ht="14.1" customHeight="1" x14ac:dyDescent="0.3">
      <c r="A113" s="107"/>
      <c r="B113" s="30"/>
      <c r="C113" s="35"/>
      <c r="D113" s="30"/>
      <c r="E113" s="69" t="s">
        <v>379</v>
      </c>
      <c r="F113" s="37" t="s">
        <v>408</v>
      </c>
      <c r="G113" s="52" t="s">
        <v>405</v>
      </c>
      <c r="H113" s="30"/>
    </row>
    <row r="114" spans="1:8" ht="14.1" customHeight="1" thickBot="1" x14ac:dyDescent="0.3">
      <c r="A114" s="107"/>
      <c r="B114" s="31">
        <f>B27*E106</f>
        <v>4.1808077479874074E+56</v>
      </c>
      <c r="C114" s="36">
        <f>C27*E106</f>
        <v>8.115149315882169E+44</v>
      </c>
      <c r="D114" s="31">
        <f>D27*E106</f>
        <v>1.5751895898768598E+33</v>
      </c>
      <c r="E114" s="70">
        <f>E27*E106</f>
        <v>3.0575189038116986E+21</v>
      </c>
      <c r="F114" s="31">
        <f>F27*E106</f>
        <v>5934791536.9963179</v>
      </c>
      <c r="G114" s="31">
        <f>G27*E106</f>
        <v>1.1519716376468987E-2</v>
      </c>
      <c r="H114" s="31">
        <f>H27*E106</f>
        <v>2.2360324632640935E-14</v>
      </c>
    </row>
    <row r="115" spans="1:8" ht="14.1" customHeight="1" x14ac:dyDescent="0.25">
      <c r="A115" s="107"/>
      <c r="B115" s="48" t="s">
        <v>199</v>
      </c>
      <c r="C115" s="32" t="s">
        <v>200</v>
      </c>
      <c r="D115" s="39" t="s">
        <v>201</v>
      </c>
      <c r="E115" s="71" t="s">
        <v>56</v>
      </c>
      <c r="F115" s="39" t="s">
        <v>202</v>
      </c>
      <c r="G115" s="32" t="s">
        <v>203</v>
      </c>
      <c r="H115" s="41" t="s">
        <v>204</v>
      </c>
    </row>
    <row r="116" spans="1:8" ht="14.1" customHeight="1" x14ac:dyDescent="0.25">
      <c r="A116" s="107">
        <v>5</v>
      </c>
      <c r="B116" s="46"/>
      <c r="C116" s="30"/>
      <c r="D116" s="35"/>
      <c r="E116" s="72"/>
      <c r="F116" s="35"/>
      <c r="G116" s="30"/>
      <c r="H116" s="42"/>
    </row>
    <row r="117" spans="1:8" ht="14.1" customHeight="1" x14ac:dyDescent="0.25">
      <c r="A117" s="107"/>
      <c r="B117" s="46"/>
      <c r="C117" s="30"/>
      <c r="D117" s="35"/>
      <c r="E117" s="72"/>
      <c r="F117" s="35"/>
      <c r="G117" s="30"/>
      <c r="H117" s="42"/>
    </row>
    <row r="118" spans="1:8" ht="14.1" customHeight="1" thickBot="1" x14ac:dyDescent="0.3">
      <c r="A118" s="107"/>
      <c r="B118" s="62">
        <f>B31*E106</f>
        <v>6.457205117561741E+76</v>
      </c>
      <c r="C118" s="31">
        <f>C31*E106</f>
        <v>1.2533746311945896E+65</v>
      </c>
      <c r="D118" s="56">
        <f>D31*E106</f>
        <v>2.4328605604453336E+53</v>
      </c>
      <c r="E118" s="87">
        <f>E31*E106</f>
        <v>4.7222995896519581E+41</v>
      </c>
      <c r="F118" s="45">
        <f>F31*E106</f>
        <v>9.1662110755517474E+29</v>
      </c>
      <c r="G118" s="31">
        <f>G31*E106</f>
        <v>1.7792057425937244E+18</v>
      </c>
      <c r="H118" s="59">
        <f>H31*E106</f>
        <v>3453524.0879644915</v>
      </c>
    </row>
    <row r="119" spans="1:8" ht="15" customHeight="1" x14ac:dyDescent="0.25">
      <c r="A119" s="107"/>
      <c r="B119" s="6"/>
      <c r="C119" s="6"/>
      <c r="F119" s="6"/>
      <c r="G119" s="6"/>
      <c r="H119" s="6"/>
    </row>
    <row r="120" spans="1:8" ht="18" x14ac:dyDescent="0.25">
      <c r="A120" s="107"/>
      <c r="B120" s="6"/>
      <c r="E120" s="105" t="s">
        <v>45</v>
      </c>
      <c r="F120" s="13"/>
      <c r="G120" s="6"/>
      <c r="H120" s="6"/>
    </row>
    <row r="121" spans="1:8" ht="18" x14ac:dyDescent="0.25">
      <c r="A121" s="107"/>
      <c r="B121" s="6"/>
      <c r="C121" s="12"/>
      <c r="D121" s="13"/>
      <c r="E121" s="5"/>
      <c r="F121" s="6"/>
      <c r="G121" s="6"/>
      <c r="H121" s="6"/>
    </row>
    <row r="122" spans="1:8" ht="20.25" x14ac:dyDescent="0.3">
      <c r="A122" s="107"/>
      <c r="C122" s="104" t="s">
        <v>440</v>
      </c>
      <c r="D122" s="4"/>
      <c r="E122" s="3"/>
      <c r="F122" s="11"/>
    </row>
    <row r="123" spans="1:8" ht="19.5" thickBot="1" x14ac:dyDescent="0.3">
      <c r="B123" s="5" t="s">
        <v>432</v>
      </c>
      <c r="C123" s="4"/>
      <c r="D123" s="4"/>
      <c r="E123" s="3"/>
    </row>
    <row r="124" spans="1:8" ht="20.25" x14ac:dyDescent="0.35">
      <c r="B124" s="5" t="s">
        <v>444</v>
      </c>
      <c r="C124" s="21" t="s">
        <v>358</v>
      </c>
      <c r="D124" s="22" t="s">
        <v>359</v>
      </c>
      <c r="E124" s="22" t="s">
        <v>411</v>
      </c>
      <c r="F124" s="22" t="s">
        <v>433</v>
      </c>
      <c r="G124" s="23" t="s">
        <v>434</v>
      </c>
    </row>
    <row r="125" spans="1:8" ht="19.5" thickBot="1" x14ac:dyDescent="0.3">
      <c r="B125" s="5" t="s">
        <v>443</v>
      </c>
      <c r="C125" s="96">
        <v>1.13867296269E-30</v>
      </c>
      <c r="D125" s="97">
        <v>1.9410481909359999E-12</v>
      </c>
      <c r="E125" s="101">
        <v>1.2817413072000001E-19</v>
      </c>
      <c r="F125" s="97">
        <f>D125/G125</f>
        <v>6.4746398354557665E-21</v>
      </c>
      <c r="G125" s="98">
        <v>299792458</v>
      </c>
      <c r="H125" s="6"/>
    </row>
    <row r="126" spans="1:8" x14ac:dyDescent="0.25">
      <c r="C126" s="7"/>
      <c r="D126" s="8"/>
      <c r="E126" s="100"/>
      <c r="F126" s="9"/>
      <c r="G126" s="9"/>
      <c r="H126" s="6"/>
    </row>
    <row r="127" spans="1:8" thickBot="1" x14ac:dyDescent="0.3">
      <c r="A127" s="108" t="s">
        <v>0</v>
      </c>
      <c r="B127" s="1" t="s">
        <v>1</v>
      </c>
      <c r="C127" s="1" t="s">
        <v>2</v>
      </c>
      <c r="D127" s="1" t="s">
        <v>3</v>
      </c>
      <c r="E127" s="1" t="s">
        <v>4</v>
      </c>
      <c r="F127" s="1" t="s">
        <v>5</v>
      </c>
      <c r="G127" s="1" t="s">
        <v>6</v>
      </c>
      <c r="H127" s="3" t="s">
        <v>360</v>
      </c>
    </row>
    <row r="128" spans="1:8" ht="14.1" customHeight="1" x14ac:dyDescent="0.25">
      <c r="A128" s="107"/>
      <c r="B128" s="50" t="s">
        <v>205</v>
      </c>
      <c r="C128" s="32" t="s">
        <v>206</v>
      </c>
      <c r="D128" s="34" t="s">
        <v>207</v>
      </c>
      <c r="E128" s="71" t="s">
        <v>57</v>
      </c>
      <c r="F128" s="34" t="s">
        <v>208</v>
      </c>
      <c r="G128" s="32" t="s">
        <v>209</v>
      </c>
      <c r="H128" s="60" t="s">
        <v>210</v>
      </c>
    </row>
    <row r="129" spans="1:8" ht="14.1" customHeight="1" x14ac:dyDescent="0.25">
      <c r="A129" s="107">
        <v>1</v>
      </c>
      <c r="B129" s="46"/>
      <c r="C129" s="30"/>
      <c r="D129" s="35"/>
      <c r="E129" s="72"/>
      <c r="F129" s="35"/>
      <c r="G129" s="30"/>
      <c r="H129" s="42"/>
    </row>
    <row r="130" spans="1:8" ht="14.1" customHeight="1" x14ac:dyDescent="0.25">
      <c r="A130" s="107"/>
      <c r="B130" s="46"/>
      <c r="C130" s="30"/>
      <c r="D130" s="35"/>
      <c r="E130" s="72"/>
      <c r="F130" s="35"/>
      <c r="G130" s="30"/>
      <c r="H130" s="42"/>
    </row>
    <row r="131" spans="1:8" ht="14.1" customHeight="1" thickBot="1" x14ac:dyDescent="0.3">
      <c r="A131" s="107"/>
      <c r="B131" s="51">
        <f>B15*E135</f>
        <v>6.9072675828373488E+33</v>
      </c>
      <c r="C131" s="31">
        <f>C15*E135</f>
        <v>1.3407339245977314E+22</v>
      </c>
      <c r="D131" s="36">
        <f>D15*E135</f>
        <v>26024291588.669495</v>
      </c>
      <c r="E131" s="87">
        <f>E15*E135</f>
        <v>5.0514404108577875E-2</v>
      </c>
      <c r="F131" s="36">
        <f>F15*E135</f>
        <v>9.8050892711165123E-14</v>
      </c>
      <c r="G131" s="31">
        <f>G15*E135</f>
        <v>1.903215079166669E-25</v>
      </c>
      <c r="H131" s="44">
        <f>H15*E135</f>
        <v>3.694232186378578E-37</v>
      </c>
    </row>
    <row r="132" spans="1:8" ht="14.1" customHeight="1" x14ac:dyDescent="0.25">
      <c r="A132" s="107"/>
      <c r="B132" s="71" t="s">
        <v>58</v>
      </c>
      <c r="C132" s="71" t="s">
        <v>59</v>
      </c>
      <c r="D132" s="71" t="s">
        <v>60</v>
      </c>
      <c r="E132" s="71" t="s">
        <v>61</v>
      </c>
      <c r="F132" s="71" t="s">
        <v>62</v>
      </c>
      <c r="G132" s="71" t="s">
        <v>63</v>
      </c>
      <c r="H132" s="71" t="s">
        <v>64</v>
      </c>
    </row>
    <row r="133" spans="1:8" ht="14.1" customHeight="1" x14ac:dyDescent="0.25">
      <c r="A133" s="107">
        <v>2</v>
      </c>
      <c r="B133" s="72"/>
      <c r="C133" s="72"/>
      <c r="D133" s="72"/>
      <c r="E133" s="72"/>
      <c r="F133" s="73" t="s">
        <v>347</v>
      </c>
      <c r="G133" s="72"/>
      <c r="H133" s="72"/>
    </row>
    <row r="134" spans="1:8" ht="14.1" customHeight="1" x14ac:dyDescent="0.25">
      <c r="A134" s="107"/>
      <c r="B134" s="72"/>
      <c r="C134" s="72"/>
      <c r="D134" s="72"/>
      <c r="E134" s="73" t="s">
        <v>410</v>
      </c>
      <c r="F134" s="73" t="s">
        <v>409</v>
      </c>
      <c r="G134" s="72"/>
      <c r="H134" s="72"/>
    </row>
    <row r="135" spans="1:8" ht="14.1" customHeight="1" thickBot="1" x14ac:dyDescent="0.3">
      <c r="A135" s="107"/>
      <c r="B135" s="77">
        <f>B19*E135</f>
        <v>1.0668188128415222E+54</v>
      </c>
      <c r="C135" s="77">
        <f>C19*E135</f>
        <v>2.0707467267225276E+42</v>
      </c>
      <c r="D135" s="77">
        <f>D19*E135</f>
        <v>4.019419187791405E+30</v>
      </c>
      <c r="E135" s="77">
        <f>1/E5</f>
        <v>7.8018863430759526E+18</v>
      </c>
      <c r="F135" s="89">
        <f>F19*E135</f>
        <v>15143837.372115862</v>
      </c>
      <c r="G135" s="77">
        <f>G19*E135</f>
        <v>2.9394918134974478E-5</v>
      </c>
      <c r="H135" s="77">
        <f>H19*E135</f>
        <v>5.7056952668604021E-17</v>
      </c>
    </row>
    <row r="136" spans="1:8" ht="14.1" customHeight="1" x14ac:dyDescent="0.25">
      <c r="A136" s="109"/>
      <c r="B136" s="48" t="s">
        <v>211</v>
      </c>
      <c r="C136" s="32" t="s">
        <v>212</v>
      </c>
      <c r="D136" s="32" t="s">
        <v>213</v>
      </c>
      <c r="E136" s="75" t="s">
        <v>65</v>
      </c>
      <c r="F136" s="32" t="s">
        <v>214</v>
      </c>
      <c r="G136" s="39" t="s">
        <v>215</v>
      </c>
      <c r="H136" s="32" t="s">
        <v>216</v>
      </c>
    </row>
    <row r="137" spans="1:8" ht="14.1" customHeight="1" x14ac:dyDescent="0.25">
      <c r="A137" s="107">
        <v>3</v>
      </c>
      <c r="B137" s="46"/>
      <c r="C137" s="30"/>
      <c r="D137" s="30"/>
      <c r="E137" s="68"/>
      <c r="F137" s="30"/>
      <c r="G137" s="35"/>
      <c r="H137" s="30"/>
    </row>
    <row r="138" spans="1:8" ht="14.1" customHeight="1" x14ac:dyDescent="0.25">
      <c r="A138" s="109"/>
      <c r="B138" s="46"/>
      <c r="C138" s="30"/>
      <c r="D138" s="30"/>
      <c r="E138" s="68"/>
      <c r="F138" s="30"/>
      <c r="G138" s="35"/>
      <c r="H138" s="30"/>
    </row>
    <row r="139" spans="1:8" ht="14.1" customHeight="1" thickBot="1" x14ac:dyDescent="0.3">
      <c r="A139" s="107"/>
      <c r="B139" s="51">
        <f>B23*E135</f>
        <v>1.6476882729437972E+74</v>
      </c>
      <c r="C139" s="31">
        <f>C23*E135</f>
        <v>3.1982423414240195E+62</v>
      </c>
      <c r="D139" s="31">
        <f>D23*E135</f>
        <v>6.2079425109960081E+50</v>
      </c>
      <c r="E139" s="70">
        <f>E23*E135</f>
        <v>1.204991558040349E+39</v>
      </c>
      <c r="F139" s="31">
        <f>F23*E135</f>
        <v>2.3389466838273715E+27</v>
      </c>
      <c r="G139" s="36">
        <f>G23*E135</f>
        <v>4540008229338876</v>
      </c>
      <c r="H139" s="31">
        <f>H23*E135</f>
        <v>8812.374760392775</v>
      </c>
    </row>
    <row r="140" spans="1:8" ht="14.1" customHeight="1" x14ac:dyDescent="0.25">
      <c r="A140" s="107"/>
      <c r="B140" s="32" t="s">
        <v>217</v>
      </c>
      <c r="C140" s="32" t="s">
        <v>218</v>
      </c>
      <c r="D140" s="39" t="s">
        <v>219</v>
      </c>
      <c r="E140" s="71" t="s">
        <v>66</v>
      </c>
      <c r="F140" s="39" t="s">
        <v>220</v>
      </c>
      <c r="G140" s="32" t="s">
        <v>221</v>
      </c>
      <c r="H140" s="41" t="s">
        <v>222</v>
      </c>
    </row>
    <row r="141" spans="1:8" ht="14.1" customHeight="1" x14ac:dyDescent="0.25">
      <c r="A141" s="107">
        <v>4</v>
      </c>
      <c r="B141" s="30"/>
      <c r="C141" s="30"/>
      <c r="D141" s="35"/>
      <c r="E141" s="72"/>
      <c r="F141" s="35"/>
      <c r="G141" s="30"/>
      <c r="H141" s="42"/>
    </row>
    <row r="142" spans="1:8" ht="14.1" customHeight="1" x14ac:dyDescent="0.25">
      <c r="A142" s="107"/>
      <c r="B142" s="30"/>
      <c r="C142" s="30"/>
      <c r="D142" s="35"/>
      <c r="E142" s="72"/>
      <c r="F142" s="35"/>
      <c r="G142" s="30"/>
      <c r="H142" s="42"/>
    </row>
    <row r="143" spans="1:8" ht="14.1" customHeight="1" thickBot="1" x14ac:dyDescent="0.3">
      <c r="A143" s="107"/>
      <c r="B143" s="31">
        <f>B27*E135</f>
        <v>2.5448338669293908E+94</v>
      </c>
      <c r="C143" s="31">
        <f>C27*E135</f>
        <v>4.9396451736359591E+82</v>
      </c>
      <c r="D143" s="47">
        <f>D27*E135</f>
        <v>9.5880893281518197E+70</v>
      </c>
      <c r="E143" s="77">
        <f>E27*E135</f>
        <v>1.8610943444941856E+59</v>
      </c>
      <c r="F143" s="36">
        <f>F27*E135</f>
        <v>3.6124738105416592E+47</v>
      </c>
      <c r="G143" s="31">
        <f>G27*E135</f>
        <v>7.011985754755567E+35</v>
      </c>
      <c r="H143" s="44">
        <f>H27*E135</f>
        <v>1.3610602264137293E+24</v>
      </c>
    </row>
    <row r="144" spans="1:8" ht="14.1" customHeight="1" x14ac:dyDescent="0.25">
      <c r="A144" s="107"/>
      <c r="B144" s="48" t="s">
        <v>223</v>
      </c>
      <c r="C144" s="32" t="s">
        <v>224</v>
      </c>
      <c r="D144" s="32" t="s">
        <v>225</v>
      </c>
      <c r="E144" s="75" t="s">
        <v>67</v>
      </c>
      <c r="F144" s="32" t="s">
        <v>226</v>
      </c>
      <c r="G144" s="39" t="s">
        <v>227</v>
      </c>
      <c r="H144" s="32" t="s">
        <v>228</v>
      </c>
    </row>
    <row r="145" spans="1:8" ht="14.1" customHeight="1" x14ac:dyDescent="0.25">
      <c r="A145" s="107">
        <v>5</v>
      </c>
      <c r="B145" s="46"/>
      <c r="C145" s="30"/>
      <c r="D145" s="30"/>
      <c r="E145" s="68"/>
      <c r="F145" s="30"/>
      <c r="G145" s="35"/>
      <c r="H145" s="30"/>
    </row>
    <row r="146" spans="1:8" ht="14.1" customHeight="1" x14ac:dyDescent="0.25">
      <c r="A146" s="107"/>
      <c r="B146" s="46"/>
      <c r="C146" s="30"/>
      <c r="D146" s="30"/>
      <c r="E146" s="68"/>
      <c r="F146" s="30"/>
      <c r="G146" s="35"/>
      <c r="H146" s="30"/>
    </row>
    <row r="147" spans="1:8" ht="14.1" customHeight="1" thickBot="1" x14ac:dyDescent="0.3">
      <c r="A147" s="107"/>
      <c r="B147" s="62">
        <f>B31*E135</f>
        <v>3.9304639819401688E+114</v>
      </c>
      <c r="C147" s="31">
        <f>C31*E135</f>
        <v>7.6292200016840706E+102</v>
      </c>
      <c r="D147" s="33">
        <f>D31*E135</f>
        <v>1.480868368252161E+91</v>
      </c>
      <c r="E147" s="78">
        <f>E31*E135</f>
        <v>2.8744368672102032E+79</v>
      </c>
      <c r="F147" s="31">
        <f>F31*E135</f>
        <v>5.5794204810581074E+67</v>
      </c>
      <c r="G147" s="45">
        <f>G31*E135</f>
        <v>1.0829924031229105E+56</v>
      </c>
      <c r="H147" s="31">
        <f>H31*E135</f>
        <v>2.1021404448791569E+44</v>
      </c>
    </row>
    <row r="148" spans="1:8" ht="15" customHeight="1" x14ac:dyDescent="0.25">
      <c r="A148" s="107"/>
      <c r="B148" s="6"/>
      <c r="C148" s="6"/>
      <c r="F148" s="6"/>
      <c r="G148" s="6"/>
      <c r="H148" s="6"/>
    </row>
    <row r="149" spans="1:8" ht="18" x14ac:dyDescent="0.25">
      <c r="A149" s="107"/>
      <c r="B149" s="6"/>
      <c r="D149" s="13"/>
      <c r="E149" s="105" t="s">
        <v>446</v>
      </c>
      <c r="F149" s="6"/>
      <c r="G149" s="6"/>
      <c r="H149" s="6"/>
    </row>
    <row r="150" spans="1:8" ht="18" x14ac:dyDescent="0.25">
      <c r="A150" s="107"/>
      <c r="B150" s="6"/>
      <c r="D150" s="13"/>
      <c r="E150" s="29"/>
      <c r="F150" s="6"/>
      <c r="G150" s="6"/>
      <c r="H150" s="6"/>
    </row>
    <row r="151" spans="1:8" ht="20.25" x14ac:dyDescent="0.3">
      <c r="A151" s="107"/>
      <c r="C151" s="104" t="s">
        <v>439</v>
      </c>
      <c r="D151" s="4"/>
      <c r="E151" s="3"/>
      <c r="F151" s="11"/>
    </row>
    <row r="152" spans="1:8" ht="19.5" thickBot="1" x14ac:dyDescent="0.3">
      <c r="B152" s="5" t="s">
        <v>432</v>
      </c>
      <c r="C152" s="4"/>
      <c r="D152" s="4"/>
      <c r="E152" s="3"/>
    </row>
    <row r="153" spans="1:8" ht="20.25" x14ac:dyDescent="0.35">
      <c r="B153" s="5" t="s">
        <v>444</v>
      </c>
      <c r="C153" s="21" t="s">
        <v>358</v>
      </c>
      <c r="D153" s="22" t="s">
        <v>359</v>
      </c>
      <c r="E153" s="22" t="s">
        <v>411</v>
      </c>
      <c r="F153" s="22" t="s">
        <v>433</v>
      </c>
      <c r="G153" s="23" t="s">
        <v>434</v>
      </c>
    </row>
    <row r="154" spans="1:8" ht="19.5" thickBot="1" x14ac:dyDescent="0.3">
      <c r="B154" s="5" t="s">
        <v>443</v>
      </c>
      <c r="C154" s="96">
        <v>1.13867296269E-30</v>
      </c>
      <c r="D154" s="97">
        <v>1.9410481909359999E-12</v>
      </c>
      <c r="E154" s="101">
        <v>1.2817413072000001E-19</v>
      </c>
      <c r="F154" s="97">
        <f>D154/G154</f>
        <v>6.4746398354557665E-21</v>
      </c>
      <c r="G154" s="98">
        <v>299792458</v>
      </c>
      <c r="H154" s="6"/>
    </row>
    <row r="155" spans="1:8" x14ac:dyDescent="0.25">
      <c r="B155" s="5"/>
      <c r="C155" s="7"/>
      <c r="D155" s="8"/>
      <c r="E155" s="100"/>
      <c r="F155" s="9"/>
      <c r="G155" s="9"/>
      <c r="H155" s="6"/>
    </row>
    <row r="156" spans="1:8" thickBot="1" x14ac:dyDescent="0.3">
      <c r="A156" s="108" t="s">
        <v>0</v>
      </c>
      <c r="B156" s="1" t="s">
        <v>1</v>
      </c>
      <c r="C156" s="1" t="s">
        <v>2</v>
      </c>
      <c r="D156" s="1" t="s">
        <v>3</v>
      </c>
      <c r="E156" s="1" t="s">
        <v>4</v>
      </c>
      <c r="F156" s="1" t="s">
        <v>5</v>
      </c>
      <c r="G156" s="1" t="s">
        <v>6</v>
      </c>
      <c r="H156" s="3" t="s">
        <v>360</v>
      </c>
    </row>
    <row r="157" spans="1:8" ht="14.1" customHeight="1" x14ac:dyDescent="0.25">
      <c r="A157" s="107"/>
      <c r="B157" s="32" t="s">
        <v>229</v>
      </c>
      <c r="C157" s="34" t="s">
        <v>230</v>
      </c>
      <c r="D157" s="32" t="s">
        <v>231</v>
      </c>
      <c r="E157" s="67" t="s">
        <v>68</v>
      </c>
      <c r="F157" s="32" t="s">
        <v>232</v>
      </c>
      <c r="G157" s="34" t="s">
        <v>233</v>
      </c>
      <c r="H157" s="32" t="s">
        <v>234</v>
      </c>
    </row>
    <row r="158" spans="1:8" ht="14.1" customHeight="1" x14ac:dyDescent="0.25">
      <c r="A158" s="107">
        <v>1</v>
      </c>
      <c r="B158" s="30"/>
      <c r="C158" s="35"/>
      <c r="D158" s="30"/>
      <c r="E158" s="68"/>
      <c r="F158" s="30"/>
      <c r="G158" s="35"/>
      <c r="H158" s="30"/>
    </row>
    <row r="159" spans="1:8" ht="14.1" customHeight="1" x14ac:dyDescent="0.25">
      <c r="A159" s="107"/>
      <c r="B159" s="30"/>
      <c r="C159" s="35"/>
      <c r="D159" s="30"/>
      <c r="E159" s="68"/>
      <c r="F159" s="30"/>
      <c r="G159" s="35"/>
      <c r="H159" s="30"/>
    </row>
    <row r="160" spans="1:8" ht="14.1" customHeight="1" thickBot="1" x14ac:dyDescent="0.3">
      <c r="A160" s="107"/>
      <c r="B160" s="31">
        <f>B15*E164</f>
        <v>7865.1188426419994</v>
      </c>
      <c r="C160" s="36">
        <f>C15*E164</f>
        <v>1.5266574701006899E-8</v>
      </c>
      <c r="D160" s="31">
        <f>D15*E164</f>
        <v>2.9633157205178737E-20</v>
      </c>
      <c r="E160" s="76">
        <f>E15*E164</f>
        <v>5.7519386184834284E-32</v>
      </c>
      <c r="F160" s="31">
        <f>F15*E164</f>
        <v>1.1164790049782171E-43</v>
      </c>
      <c r="G160" s="36">
        <f>G15*E164</f>
        <v>2.1671395528309938E-55</v>
      </c>
      <c r="H160" s="31">
        <f>H15*E164</f>
        <v>4.2065223085284516E-67</v>
      </c>
    </row>
    <row r="161" spans="1:8" ht="14.1" customHeight="1" x14ac:dyDescent="0.25">
      <c r="A161" s="107"/>
      <c r="B161" s="79" t="s">
        <v>69</v>
      </c>
      <c r="C161" s="71" t="s">
        <v>70</v>
      </c>
      <c r="D161" s="75" t="s">
        <v>71</v>
      </c>
      <c r="E161" s="71" t="s">
        <v>72</v>
      </c>
      <c r="F161" s="75" t="s">
        <v>73</v>
      </c>
      <c r="G161" s="71" t="s">
        <v>74</v>
      </c>
      <c r="H161" s="90" t="s">
        <v>75</v>
      </c>
    </row>
    <row r="162" spans="1:8" ht="14.1" customHeight="1" x14ac:dyDescent="0.25">
      <c r="A162" s="107">
        <v>2</v>
      </c>
      <c r="B162" s="80"/>
      <c r="C162" s="72"/>
      <c r="D162" s="68"/>
      <c r="E162" s="72"/>
      <c r="F162" s="68"/>
      <c r="G162" s="72"/>
      <c r="H162" s="91"/>
    </row>
    <row r="163" spans="1:8" ht="14.1" customHeight="1" x14ac:dyDescent="0.25">
      <c r="A163" s="107"/>
      <c r="B163" s="80"/>
      <c r="C163" s="72"/>
      <c r="D163" s="68"/>
      <c r="E163" s="73" t="s">
        <v>422</v>
      </c>
      <c r="F163" s="69" t="s">
        <v>423</v>
      </c>
      <c r="G163" s="73" t="s">
        <v>424</v>
      </c>
      <c r="H163" s="91"/>
    </row>
    <row r="164" spans="1:8" ht="14.1" customHeight="1" thickBot="1" x14ac:dyDescent="0.3">
      <c r="A164" s="107"/>
      <c r="B164" s="92">
        <f>B19*E164</f>
        <v>1.2147577382716847E+24</v>
      </c>
      <c r="C164" s="77">
        <f>C19*E164</f>
        <v>2357903310297.7603</v>
      </c>
      <c r="D164" s="70">
        <f>D19*E164</f>
        <v>4.5768039548554729</v>
      </c>
      <c r="E164" s="77">
        <f>C5/E5</f>
        <v>8.8837970368409447E-12</v>
      </c>
      <c r="F164" s="93">
        <f>F19*E164</f>
        <v>1.7243878167002713E-23</v>
      </c>
      <c r="G164" s="77">
        <f>G19*E164</f>
        <v>3.3471198520781399E-35</v>
      </c>
      <c r="H164" s="94">
        <f>H19*E164</f>
        <v>6.4969209337222449E-47</v>
      </c>
    </row>
    <row r="165" spans="1:8" ht="14.1" customHeight="1" x14ac:dyDescent="0.25">
      <c r="A165" s="109"/>
      <c r="B165" s="32" t="s">
        <v>235</v>
      </c>
      <c r="C165" s="32" t="s">
        <v>236</v>
      </c>
      <c r="D165" s="32" t="s">
        <v>237</v>
      </c>
      <c r="E165" s="75" t="s">
        <v>76</v>
      </c>
      <c r="F165" s="32" t="s">
        <v>238</v>
      </c>
      <c r="G165" s="39" t="s">
        <v>239</v>
      </c>
      <c r="H165" s="32" t="s">
        <v>240</v>
      </c>
    </row>
    <row r="166" spans="1:8" ht="14.1" customHeight="1" x14ac:dyDescent="0.25">
      <c r="A166" s="107">
        <v>3</v>
      </c>
      <c r="B166" s="30"/>
      <c r="C166" s="30"/>
      <c r="D166" s="30"/>
      <c r="E166" s="68"/>
      <c r="F166" s="30"/>
      <c r="G166" s="35"/>
      <c r="H166" s="30"/>
    </row>
    <row r="167" spans="1:8" ht="14.1" customHeight="1" x14ac:dyDescent="0.25">
      <c r="A167" s="109"/>
      <c r="B167" s="30"/>
      <c r="C167" s="30"/>
      <c r="D167" s="30"/>
      <c r="E167" s="69" t="s">
        <v>370</v>
      </c>
      <c r="F167" s="37" t="s">
        <v>425</v>
      </c>
      <c r="G167" s="40" t="s">
        <v>426</v>
      </c>
      <c r="H167" s="37" t="s">
        <v>427</v>
      </c>
    </row>
    <row r="168" spans="1:8" ht="14.1" customHeight="1" thickBot="1" x14ac:dyDescent="0.3">
      <c r="A168" s="107"/>
      <c r="B168" s="31">
        <f>B23*E164</f>
        <v>1.8761780873424828E+44</v>
      </c>
      <c r="C168" s="31">
        <f>C23*E164</f>
        <v>3.6417520823098906E+32</v>
      </c>
      <c r="D168" s="31">
        <f>D23*E164</f>
        <v>7.068816291205023E+20</v>
      </c>
      <c r="E168" s="70">
        <f>E23*E164</f>
        <v>1372091307.4102433</v>
      </c>
      <c r="F168" s="31">
        <f>F23*E164</f>
        <v>2.663295350047664E-3</v>
      </c>
      <c r="G168" s="36">
        <f>G23*E164</f>
        <v>5.1695846211382788E-15</v>
      </c>
      <c r="H168" s="31">
        <f>H23*E164</f>
        <v>1.003441287675102E-26</v>
      </c>
    </row>
    <row r="169" spans="1:8" ht="14.1" customHeight="1" x14ac:dyDescent="0.25">
      <c r="A169" s="107"/>
      <c r="B169" s="32" t="s">
        <v>241</v>
      </c>
      <c r="C169" s="32" t="s">
        <v>242</v>
      </c>
      <c r="D169" s="39" t="s">
        <v>243</v>
      </c>
      <c r="E169" s="71" t="s">
        <v>77</v>
      </c>
      <c r="F169" s="39" t="s">
        <v>244</v>
      </c>
      <c r="G169" s="32" t="s">
        <v>245</v>
      </c>
      <c r="H169" s="41" t="s">
        <v>246</v>
      </c>
    </row>
    <row r="170" spans="1:8" ht="14.1" customHeight="1" x14ac:dyDescent="0.25">
      <c r="A170" s="107">
        <v>4</v>
      </c>
      <c r="B170" s="30"/>
      <c r="C170" s="30"/>
      <c r="D170" s="35"/>
      <c r="E170" s="72"/>
      <c r="F170" s="35"/>
      <c r="G170" s="37" t="s">
        <v>356</v>
      </c>
      <c r="H170" s="42"/>
    </row>
    <row r="171" spans="1:8" ht="14.1" customHeight="1" x14ac:dyDescent="0.3">
      <c r="A171" s="107"/>
      <c r="B171" s="30"/>
      <c r="C171" s="30"/>
      <c r="D171" s="35"/>
      <c r="E171" s="72"/>
      <c r="F171" s="40" t="s">
        <v>430</v>
      </c>
      <c r="G171" s="37" t="s">
        <v>429</v>
      </c>
      <c r="H171" s="43" t="s">
        <v>428</v>
      </c>
    </row>
    <row r="172" spans="1:8" ht="14.1" customHeight="1" thickBot="1" x14ac:dyDescent="0.3">
      <c r="A172" s="107"/>
      <c r="B172" s="31">
        <f>B27*E164</f>
        <v>2.8977335188103388E+64</v>
      </c>
      <c r="C172" s="31">
        <f>C27*E164</f>
        <v>5.6246404045014165E+52</v>
      </c>
      <c r="D172" s="47">
        <f>D27*E164</f>
        <v>1.0917698081823004E+41</v>
      </c>
      <c r="E172" s="77">
        <f>E27*E164</f>
        <v>2.1191778110907978E+29</v>
      </c>
      <c r="F172" s="36">
        <f>F27*E164</f>
        <v>4.1134262564895053E+17</v>
      </c>
      <c r="G172" s="31">
        <f>G27*E164</f>
        <v>798435.85937075969</v>
      </c>
      <c r="H172" s="44">
        <f>H27*E164</f>
        <v>1.5498024804100432E-6</v>
      </c>
    </row>
    <row r="173" spans="1:8" ht="14.1" customHeight="1" x14ac:dyDescent="0.25">
      <c r="A173" s="107"/>
      <c r="B173" s="32" t="s">
        <v>247</v>
      </c>
      <c r="C173" s="39" t="s">
        <v>248</v>
      </c>
      <c r="D173" s="32" t="s">
        <v>249</v>
      </c>
      <c r="E173" s="75" t="s">
        <v>78</v>
      </c>
      <c r="F173" s="32" t="s">
        <v>250</v>
      </c>
      <c r="G173" s="39" t="s">
        <v>251</v>
      </c>
      <c r="H173" s="32" t="s">
        <v>252</v>
      </c>
    </row>
    <row r="174" spans="1:8" ht="14.1" customHeight="1" x14ac:dyDescent="0.25">
      <c r="A174" s="107">
        <v>5</v>
      </c>
      <c r="B174" s="30"/>
      <c r="C174" s="35"/>
      <c r="D174" s="30"/>
      <c r="E174" s="68"/>
      <c r="F174" s="30"/>
      <c r="G174" s="35"/>
      <c r="H174" s="30"/>
    </row>
    <row r="175" spans="1:8" ht="14.1" customHeight="1" x14ac:dyDescent="0.25">
      <c r="A175" s="107"/>
      <c r="B175" s="30"/>
      <c r="C175" s="35"/>
      <c r="D175" s="30"/>
      <c r="E175" s="68"/>
      <c r="F175" s="30"/>
      <c r="G175" s="35"/>
      <c r="H175" s="30"/>
    </row>
    <row r="176" spans="1:8" ht="14.1" customHeight="1" thickBot="1" x14ac:dyDescent="0.3">
      <c r="A176" s="107"/>
      <c r="B176" s="31">
        <f>B31*E164</f>
        <v>4.475513067062147E+84</v>
      </c>
      <c r="C176" s="45">
        <f>C31*E164</f>
        <v>8.6871865423314078E+72</v>
      </c>
      <c r="D176" s="33">
        <f>D31*E164</f>
        <v>1.6862247722315941E+61</v>
      </c>
      <c r="E176" s="78">
        <f>E31*E164</f>
        <v>3.273043543651604E+49</v>
      </c>
      <c r="F176" s="31">
        <f>F31*E164</f>
        <v>6.3531352492597003E+37</v>
      </c>
      <c r="G176" s="45">
        <f>G31*E164</f>
        <v>1.2331741682347274E+26</v>
      </c>
      <c r="H176" s="31">
        <f>H31*E164</f>
        <v>239365048836102.41</v>
      </c>
    </row>
    <row r="177" spans="1:8" ht="15" customHeight="1" x14ac:dyDescent="0.25">
      <c r="A177" s="107"/>
      <c r="B177" s="6"/>
      <c r="C177" s="6"/>
      <c r="F177" s="6"/>
      <c r="G177" s="6"/>
      <c r="H177" s="6"/>
    </row>
    <row r="178" spans="1:8" x14ac:dyDescent="0.25">
      <c r="A178" s="107"/>
      <c r="B178" s="6"/>
      <c r="E178" s="105" t="s">
        <v>447</v>
      </c>
      <c r="F178" s="15"/>
      <c r="G178" s="6"/>
      <c r="H178" s="6"/>
    </row>
    <row r="179" spans="1:8" x14ac:dyDescent="0.25">
      <c r="A179" s="107"/>
      <c r="B179" s="6"/>
      <c r="E179" s="29"/>
      <c r="F179" s="15"/>
      <c r="G179" s="6"/>
      <c r="H179" s="6"/>
    </row>
    <row r="180" spans="1:8" ht="20.25" x14ac:dyDescent="0.3">
      <c r="A180" s="107"/>
      <c r="C180" s="104" t="s">
        <v>438</v>
      </c>
      <c r="D180" s="4"/>
      <c r="E180" s="3"/>
      <c r="F180" s="11"/>
    </row>
    <row r="181" spans="1:8" ht="19.5" thickBot="1" x14ac:dyDescent="0.3">
      <c r="B181" s="5" t="s">
        <v>432</v>
      </c>
      <c r="C181" s="4"/>
      <c r="D181" s="4"/>
      <c r="E181" s="3"/>
    </row>
    <row r="182" spans="1:8" ht="20.25" x14ac:dyDescent="0.35">
      <c r="B182" s="5" t="s">
        <v>444</v>
      </c>
      <c r="C182" s="21" t="s">
        <v>358</v>
      </c>
      <c r="D182" s="22" t="s">
        <v>359</v>
      </c>
      <c r="E182" s="22" t="s">
        <v>411</v>
      </c>
      <c r="F182" s="22" t="s">
        <v>433</v>
      </c>
      <c r="G182" s="23" t="s">
        <v>434</v>
      </c>
    </row>
    <row r="183" spans="1:8" ht="19.5" thickBot="1" x14ac:dyDescent="0.3">
      <c r="B183" s="5" t="s">
        <v>443</v>
      </c>
      <c r="C183" s="96">
        <v>1.13867296269E-30</v>
      </c>
      <c r="D183" s="97">
        <v>1.9410481909359999E-12</v>
      </c>
      <c r="E183" s="101">
        <v>1.2817413072000001E-19</v>
      </c>
      <c r="F183" s="97">
        <f>D183/G183</f>
        <v>6.4746398354557665E-21</v>
      </c>
      <c r="G183" s="98">
        <v>299792458</v>
      </c>
      <c r="H183" s="6"/>
    </row>
    <row r="184" spans="1:8" x14ac:dyDescent="0.25">
      <c r="B184" s="5"/>
      <c r="C184" s="7"/>
      <c r="D184" s="8"/>
      <c r="E184" s="100"/>
      <c r="F184" s="9"/>
      <c r="G184" s="9"/>
      <c r="H184" s="6"/>
    </row>
    <row r="185" spans="1:8" thickBot="1" x14ac:dyDescent="0.3">
      <c r="A185" s="108" t="s">
        <v>0</v>
      </c>
      <c r="B185" s="1" t="s">
        <v>1</v>
      </c>
      <c r="C185" s="1" t="s">
        <v>2</v>
      </c>
      <c r="D185" s="1" t="s">
        <v>3</v>
      </c>
      <c r="E185" s="1" t="s">
        <v>4</v>
      </c>
      <c r="F185" s="1" t="s">
        <v>5</v>
      </c>
      <c r="G185" s="1" t="s">
        <v>6</v>
      </c>
      <c r="H185" s="3" t="s">
        <v>360</v>
      </c>
    </row>
    <row r="186" spans="1:8" ht="14.1" customHeight="1" x14ac:dyDescent="0.25">
      <c r="A186" s="107"/>
      <c r="B186" s="50" t="s">
        <v>253</v>
      </c>
      <c r="C186" s="32" t="s">
        <v>254</v>
      </c>
      <c r="D186" s="34" t="s">
        <v>255</v>
      </c>
      <c r="E186" s="71" t="s">
        <v>79</v>
      </c>
      <c r="F186" s="34" t="s">
        <v>256</v>
      </c>
      <c r="G186" s="32" t="s">
        <v>257</v>
      </c>
      <c r="H186" s="60" t="s">
        <v>258</v>
      </c>
    </row>
    <row r="187" spans="1:8" ht="14.1" customHeight="1" x14ac:dyDescent="0.25">
      <c r="A187" s="107">
        <v>1</v>
      </c>
      <c r="B187" s="46"/>
      <c r="C187" s="30"/>
      <c r="D187" s="35"/>
      <c r="E187" s="72"/>
      <c r="F187" s="35"/>
      <c r="G187" s="30"/>
      <c r="H187" s="42"/>
    </row>
    <row r="188" spans="1:8" ht="14.1" customHeight="1" x14ac:dyDescent="0.25">
      <c r="A188" s="107"/>
      <c r="B188" s="46"/>
      <c r="C188" s="37" t="s">
        <v>327</v>
      </c>
      <c r="D188" s="35"/>
      <c r="E188" s="72"/>
      <c r="F188" s="35"/>
      <c r="G188" s="30"/>
      <c r="H188" s="42"/>
    </row>
    <row r="189" spans="1:8" ht="14.1" customHeight="1" thickBot="1" x14ac:dyDescent="0.3">
      <c r="A189" s="107"/>
      <c r="B189" s="51">
        <f>B15*E193</f>
        <v>9.9657051417220923E+25</v>
      </c>
      <c r="C189" s="31">
        <f>C15*E193</f>
        <v>193439139367412.59</v>
      </c>
      <c r="D189" s="36">
        <f>D15*E193</f>
        <v>375.4746915253329</v>
      </c>
      <c r="E189" s="87">
        <f>E15*E193</f>
        <v>7.2881447072750002E-10</v>
      </c>
      <c r="F189" s="36">
        <f>F15*E193</f>
        <v>1.4146640099335921E-21</v>
      </c>
      <c r="G189" s="31">
        <f>G15*E193</f>
        <v>2.7459310172638667E-33</v>
      </c>
      <c r="H189" s="44">
        <f>H15*E193</f>
        <v>5.3299844334950775E-45</v>
      </c>
    </row>
    <row r="190" spans="1:8" ht="14.1" customHeight="1" x14ac:dyDescent="0.25">
      <c r="A190" s="107"/>
      <c r="B190" s="71" t="s">
        <v>80</v>
      </c>
      <c r="C190" s="75" t="s">
        <v>81</v>
      </c>
      <c r="D190" s="71" t="s">
        <v>82</v>
      </c>
      <c r="E190" s="75" t="s">
        <v>83</v>
      </c>
      <c r="F190" s="71" t="s">
        <v>84</v>
      </c>
      <c r="G190" s="75" t="s">
        <v>85</v>
      </c>
      <c r="H190" s="71" t="s">
        <v>86</v>
      </c>
    </row>
    <row r="191" spans="1:8" ht="14.1" customHeight="1" x14ac:dyDescent="0.25">
      <c r="A191" s="107">
        <v>2</v>
      </c>
      <c r="B191" s="72"/>
      <c r="C191" s="68"/>
      <c r="D191" s="72"/>
      <c r="E191" s="68"/>
      <c r="F191" s="72"/>
      <c r="G191" s="68"/>
      <c r="H191" s="72"/>
    </row>
    <row r="192" spans="1:8" ht="14.1" customHeight="1" x14ac:dyDescent="0.25">
      <c r="A192" s="107"/>
      <c r="B192" s="72"/>
      <c r="C192" s="68"/>
      <c r="D192" s="72"/>
      <c r="E192" s="69" t="s">
        <v>421</v>
      </c>
      <c r="F192" s="72"/>
      <c r="G192" s="68"/>
      <c r="H192" s="72"/>
    </row>
    <row r="193" spans="1:8" ht="14.1" customHeight="1" thickBot="1" x14ac:dyDescent="0.3">
      <c r="A193" s="107"/>
      <c r="B193" s="77">
        <f>B19*E193</f>
        <v>1.5391906569302756E+46</v>
      </c>
      <c r="C193" s="70">
        <f>C19*E193</f>
        <v>2.9876432401401046E+34</v>
      </c>
      <c r="D193" s="77">
        <f>D19*E193</f>
        <v>5.7991595064361182E+22</v>
      </c>
      <c r="E193" s="70">
        <f>E5/C5</f>
        <v>112564480689.17133</v>
      </c>
      <c r="F193" s="89">
        <f>F19*E193</f>
        <v>0.21849308160536629</v>
      </c>
      <c r="G193" s="70">
        <f>G19*E193</f>
        <v>4.2410560078212803E-13</v>
      </c>
      <c r="H193" s="77">
        <f>H19*E193</f>
        <v>8.2320940916397495E-25</v>
      </c>
    </row>
    <row r="194" spans="1:8" ht="14.1" customHeight="1" x14ac:dyDescent="0.25">
      <c r="A194" s="109"/>
      <c r="B194" s="48" t="s">
        <v>259</v>
      </c>
      <c r="C194" s="32" t="s">
        <v>260</v>
      </c>
      <c r="D194" s="39" t="s">
        <v>261</v>
      </c>
      <c r="E194" s="71" t="s">
        <v>87</v>
      </c>
      <c r="F194" s="39" t="s">
        <v>262</v>
      </c>
      <c r="G194" s="32" t="s">
        <v>263</v>
      </c>
      <c r="H194" s="41" t="s">
        <v>264</v>
      </c>
    </row>
    <row r="195" spans="1:8" ht="14.1" customHeight="1" x14ac:dyDescent="0.25">
      <c r="A195" s="107">
        <v>3</v>
      </c>
      <c r="B195" s="46"/>
      <c r="C195" s="30"/>
      <c r="D195" s="35"/>
      <c r="E195" s="72"/>
      <c r="F195" s="35"/>
      <c r="G195" s="30"/>
      <c r="H195" s="42"/>
    </row>
    <row r="196" spans="1:8" ht="14.1" customHeight="1" x14ac:dyDescent="0.25">
      <c r="A196" s="109"/>
      <c r="B196" s="46"/>
      <c r="C196" s="30"/>
      <c r="D196" s="35"/>
      <c r="E196" s="72"/>
      <c r="F196" s="35"/>
      <c r="G196" s="30"/>
      <c r="H196" s="42"/>
    </row>
    <row r="197" spans="1:8" ht="14.1" customHeight="1" thickBot="1" x14ac:dyDescent="0.3">
      <c r="A197" s="107"/>
      <c r="B197" s="51">
        <f>B23*E193</f>
        <v>2.3772606601243141E+66</v>
      </c>
      <c r="C197" s="31">
        <f>C23*E193</f>
        <v>4.6143775037176206E+54</v>
      </c>
      <c r="D197" s="36">
        <f>D23*E193</f>
        <v>8.9567291058868611E+42</v>
      </c>
      <c r="E197" s="77">
        <f>E5*E193</f>
        <v>1.4427854462282761E-8</v>
      </c>
      <c r="F197" s="36">
        <f>F23*E193</f>
        <v>3.3745982349300212E+19</v>
      </c>
      <c r="G197" s="31">
        <f>G23*E193</f>
        <v>65502577.990467362</v>
      </c>
      <c r="H197" s="44">
        <f>H23*E193</f>
        <v>1.2714366051004089E-4</v>
      </c>
    </row>
    <row r="198" spans="1:8" ht="14.1" customHeight="1" x14ac:dyDescent="0.25">
      <c r="A198" s="107"/>
      <c r="B198" s="32" t="s">
        <v>265</v>
      </c>
      <c r="C198" s="39" t="s">
        <v>266</v>
      </c>
      <c r="D198" s="32" t="s">
        <v>267</v>
      </c>
      <c r="E198" s="75" t="s">
        <v>88</v>
      </c>
      <c r="F198" s="32" t="s">
        <v>268</v>
      </c>
      <c r="G198" s="39" t="s">
        <v>269</v>
      </c>
      <c r="H198" s="32" t="s">
        <v>270</v>
      </c>
    </row>
    <row r="199" spans="1:8" ht="14.1" customHeight="1" x14ac:dyDescent="0.25">
      <c r="A199" s="107">
        <v>4</v>
      </c>
      <c r="B199" s="30"/>
      <c r="C199" s="35"/>
      <c r="D199" s="30"/>
      <c r="E199" s="68"/>
      <c r="F199" s="30"/>
      <c r="G199" s="35"/>
      <c r="H199" s="30"/>
    </row>
    <row r="200" spans="1:8" ht="14.1" customHeight="1" x14ac:dyDescent="0.25">
      <c r="A200" s="107"/>
      <c r="B200" s="30"/>
      <c r="C200" s="35"/>
      <c r="D200" s="30"/>
      <c r="E200" s="68"/>
      <c r="F200" s="30"/>
      <c r="G200" s="35"/>
      <c r="H200" s="30"/>
    </row>
    <row r="201" spans="1:8" ht="14.1" customHeight="1" thickBot="1" x14ac:dyDescent="0.3">
      <c r="A201" s="107"/>
      <c r="B201" s="31">
        <f>B27*E193</f>
        <v>3.671649266274551E+86</v>
      </c>
      <c r="C201" s="36">
        <f>C27*E193</f>
        <v>7.1268481660537086E+74</v>
      </c>
      <c r="D201" s="33">
        <f>D27*E193</f>
        <v>1.3833555739794097E+63</v>
      </c>
      <c r="E201" s="70">
        <f>E27*E193</f>
        <v>2.6851598342939648E+51</v>
      </c>
      <c r="F201" s="31">
        <f>F27*E193</f>
        <v>5.2120246387303093E+39</v>
      </c>
      <c r="G201" s="36">
        <f>G27*E193</f>
        <v>1.0116790996121327E+28</v>
      </c>
      <c r="H201" s="31">
        <f>15*E193</f>
        <v>1688467210337.5698</v>
      </c>
    </row>
    <row r="202" spans="1:8" ht="14.1" customHeight="1" x14ac:dyDescent="0.25">
      <c r="A202" s="107"/>
      <c r="B202" s="48" t="s">
        <v>271</v>
      </c>
      <c r="C202" s="32" t="s">
        <v>272</v>
      </c>
      <c r="D202" s="39" t="s">
        <v>273</v>
      </c>
      <c r="E202" s="71" t="s">
        <v>89</v>
      </c>
      <c r="F202" s="39" t="s">
        <v>274</v>
      </c>
      <c r="G202" s="32" t="s">
        <v>275</v>
      </c>
      <c r="H202" s="41" t="s">
        <v>276</v>
      </c>
    </row>
    <row r="203" spans="1:8" ht="14.1" customHeight="1" x14ac:dyDescent="0.25">
      <c r="A203" s="107">
        <v>5</v>
      </c>
      <c r="B203" s="46"/>
      <c r="C203" s="30"/>
      <c r="D203" s="35"/>
      <c r="E203" s="72"/>
      <c r="F203" s="35"/>
      <c r="G203" s="30"/>
      <c r="H203" s="42"/>
    </row>
    <row r="204" spans="1:8" ht="14.1" customHeight="1" x14ac:dyDescent="0.25">
      <c r="A204" s="107"/>
      <c r="B204" s="46"/>
      <c r="C204" s="30"/>
      <c r="D204" s="35"/>
      <c r="E204" s="72"/>
      <c r="F204" s="35"/>
      <c r="G204" s="30"/>
      <c r="H204" s="42"/>
    </row>
    <row r="205" spans="1:8" ht="14.1" customHeight="1" thickBot="1" x14ac:dyDescent="0.3">
      <c r="A205" s="107"/>
      <c r="B205" s="62">
        <f>B31*E193</f>
        <v>5.670816230067714E+106</v>
      </c>
      <c r="C205" s="31">
        <f>C31*E193</f>
        <v>1.1007327584503443E+95</v>
      </c>
      <c r="D205" s="56">
        <f>D31*E193</f>
        <v>2.1365753294940332E+83</v>
      </c>
      <c r="E205" s="87">
        <f>E31*E193</f>
        <v>4.1471956781128811E+71</v>
      </c>
      <c r="F205" s="45">
        <f>F31*E193</f>
        <v>8.049906668458605E+59</v>
      </c>
      <c r="G205" s="31">
        <f>G31*E193</f>
        <v>1.5625256776015218E+48</v>
      </c>
      <c r="H205" s="59">
        <f>H31*E193</f>
        <v>3.0329376397994811E+36</v>
      </c>
    </row>
    <row r="206" spans="1:8" ht="15" customHeight="1" x14ac:dyDescent="0.25">
      <c r="A206" s="107"/>
      <c r="B206" s="6"/>
      <c r="C206" s="6"/>
      <c r="F206" s="6"/>
      <c r="G206" s="6"/>
      <c r="H206" s="6"/>
    </row>
    <row r="207" spans="1:8" x14ac:dyDescent="0.25">
      <c r="A207" s="107"/>
      <c r="B207" s="6"/>
      <c r="E207" s="105" t="s">
        <v>448</v>
      </c>
      <c r="F207" s="15"/>
      <c r="G207" s="6"/>
      <c r="H207" s="6"/>
    </row>
    <row r="208" spans="1:8" x14ac:dyDescent="0.25">
      <c r="A208" s="107"/>
      <c r="B208" s="6"/>
      <c r="E208" s="29"/>
      <c r="F208" s="15"/>
      <c r="G208" s="6"/>
      <c r="H208" s="6"/>
    </row>
    <row r="209" spans="1:8" ht="20.25" x14ac:dyDescent="0.3">
      <c r="A209" s="107"/>
      <c r="C209" s="104" t="s">
        <v>437</v>
      </c>
      <c r="D209" s="4"/>
      <c r="E209" s="3"/>
      <c r="F209" s="11"/>
    </row>
    <row r="210" spans="1:8" ht="19.5" thickBot="1" x14ac:dyDescent="0.3">
      <c r="B210" s="5" t="s">
        <v>432</v>
      </c>
      <c r="C210" s="4"/>
      <c r="D210" s="4"/>
      <c r="E210" s="3"/>
      <c r="H210" s="65"/>
    </row>
    <row r="211" spans="1:8" ht="20.25" x14ac:dyDescent="0.35">
      <c r="B211" s="5" t="s">
        <v>444</v>
      </c>
      <c r="C211" s="21" t="s">
        <v>358</v>
      </c>
      <c r="D211" s="22" t="s">
        <v>359</v>
      </c>
      <c r="E211" s="22" t="s">
        <v>411</v>
      </c>
      <c r="F211" s="22" t="s">
        <v>433</v>
      </c>
      <c r="G211" s="23" t="s">
        <v>434</v>
      </c>
      <c r="H211" s="65"/>
    </row>
    <row r="212" spans="1:8" ht="19.5" thickBot="1" x14ac:dyDescent="0.3">
      <c r="B212" s="5" t="s">
        <v>443</v>
      </c>
      <c r="C212" s="96">
        <v>1.13867296269E-30</v>
      </c>
      <c r="D212" s="97">
        <v>1.9410481909359999E-12</v>
      </c>
      <c r="E212" s="101">
        <v>1.2817413072000001E-19</v>
      </c>
      <c r="F212" s="97">
        <f>D212/G212</f>
        <v>6.4746398354557665E-21</v>
      </c>
      <c r="G212" s="98">
        <v>299792458</v>
      </c>
      <c r="H212" s="6"/>
    </row>
    <row r="213" spans="1:8" x14ac:dyDescent="0.25">
      <c r="B213" s="5"/>
      <c r="C213" s="7"/>
      <c r="D213" s="8"/>
      <c r="E213" s="100"/>
      <c r="F213" s="9"/>
      <c r="G213" s="9"/>
      <c r="H213" s="6"/>
    </row>
    <row r="214" spans="1:8" thickBot="1" x14ac:dyDescent="0.3">
      <c r="A214" s="108" t="s">
        <v>0</v>
      </c>
      <c r="B214" s="1" t="s">
        <v>1</v>
      </c>
      <c r="C214" s="1" t="s">
        <v>2</v>
      </c>
      <c r="D214" s="1" t="s">
        <v>3</v>
      </c>
      <c r="E214" s="1" t="s">
        <v>4</v>
      </c>
      <c r="F214" s="1" t="s">
        <v>5</v>
      </c>
      <c r="G214" s="1" t="s">
        <v>6</v>
      </c>
      <c r="H214" s="3" t="s">
        <v>360</v>
      </c>
    </row>
    <row r="215" spans="1:8" ht="14.1" customHeight="1" x14ac:dyDescent="0.25">
      <c r="A215" s="107"/>
      <c r="B215" s="32" t="s">
        <v>277</v>
      </c>
      <c r="C215" s="34" t="s">
        <v>278</v>
      </c>
      <c r="D215" s="32" t="s">
        <v>279</v>
      </c>
      <c r="E215" s="67" t="s">
        <v>90</v>
      </c>
      <c r="F215" s="32" t="s">
        <v>280</v>
      </c>
      <c r="G215" s="34" t="s">
        <v>281</v>
      </c>
      <c r="H215" s="32" t="s">
        <v>282</v>
      </c>
    </row>
    <row r="216" spans="1:8" ht="14.1" customHeight="1" x14ac:dyDescent="0.25">
      <c r="A216" s="107">
        <v>1</v>
      </c>
      <c r="B216" s="30"/>
      <c r="C216" s="35"/>
      <c r="D216" s="30"/>
      <c r="E216" s="68"/>
      <c r="F216" s="30"/>
      <c r="G216" s="35"/>
      <c r="H216" s="30"/>
    </row>
    <row r="217" spans="1:8" ht="14.1" customHeight="1" x14ac:dyDescent="0.25">
      <c r="A217" s="107"/>
      <c r="B217" s="30"/>
      <c r="C217" s="35"/>
      <c r="D217" s="30"/>
      <c r="E217" s="68"/>
      <c r="F217" s="30"/>
      <c r="G217" s="35"/>
      <c r="H217" s="30"/>
    </row>
    <row r="218" spans="1:8" ht="14.1" customHeight="1" thickBot="1" x14ac:dyDescent="0.3">
      <c r="A218" s="107"/>
      <c r="B218" s="31">
        <f>B15*E222</f>
        <v>6.1362763285077965E+22</v>
      </c>
      <c r="C218" s="36">
        <f>C15*E222</f>
        <v>119108080665.33458</v>
      </c>
      <c r="D218" s="31">
        <f>D15*E222</f>
        <v>0.23119452450130679</v>
      </c>
      <c r="E218" s="76">
        <f>E15*E222</f>
        <v>4.4875971353757023E-13</v>
      </c>
      <c r="F218" s="31">
        <f>F15*E222</f>
        <v>8.7106423012705813E-25</v>
      </c>
      <c r="G218" s="36">
        <f>G15*E222</f>
        <v>1.6907776480771859E-36</v>
      </c>
      <c r="H218" s="31">
        <f>H15*E222</f>
        <v>3.2818808950752459E-48</v>
      </c>
    </row>
    <row r="219" spans="1:8" ht="14.1" customHeight="1" x14ac:dyDescent="0.25">
      <c r="A219" s="107"/>
      <c r="B219" s="79" t="s">
        <v>91</v>
      </c>
      <c r="C219" s="71" t="s">
        <v>92</v>
      </c>
      <c r="D219" s="75" t="s">
        <v>93</v>
      </c>
      <c r="E219" s="71" t="s">
        <v>94</v>
      </c>
      <c r="F219" s="75" t="s">
        <v>95</v>
      </c>
      <c r="G219" s="71" t="s">
        <v>96</v>
      </c>
      <c r="H219" s="90" t="s">
        <v>97</v>
      </c>
    </row>
    <row r="220" spans="1:8" ht="14.1" customHeight="1" x14ac:dyDescent="0.25">
      <c r="A220" s="107">
        <v>2</v>
      </c>
      <c r="B220" s="80"/>
      <c r="C220" s="72"/>
      <c r="D220" s="68"/>
      <c r="E220" s="72"/>
      <c r="F220" s="69" t="s">
        <v>354</v>
      </c>
      <c r="G220" s="72" t="s">
        <v>353</v>
      </c>
      <c r="H220" s="91"/>
    </row>
    <row r="221" spans="1:8" ht="14.1" customHeight="1" x14ac:dyDescent="0.25">
      <c r="A221" s="107"/>
      <c r="B221" s="80"/>
      <c r="C221" s="72"/>
      <c r="D221" s="68"/>
      <c r="E221" s="73" t="s">
        <v>420</v>
      </c>
      <c r="F221" s="69" t="s">
        <v>419</v>
      </c>
      <c r="G221" s="73" t="s">
        <v>418</v>
      </c>
      <c r="H221" s="91"/>
    </row>
    <row r="222" spans="1:8" ht="14.1" customHeight="1" thickBot="1" x14ac:dyDescent="0.3">
      <c r="A222" s="107"/>
      <c r="B222" s="80">
        <f>B19*E222</f>
        <v>9.4774018083676903E+42</v>
      </c>
      <c r="C222" s="77">
        <f>C19*E222</f>
        <v>1.8396093634905678E+31</v>
      </c>
      <c r="D222" s="70">
        <f>D19*E222</f>
        <v>3.5707704270322926E+19</v>
      </c>
      <c r="E222" s="95">
        <f>C5/E5^2</f>
        <v>69310374.77638799</v>
      </c>
      <c r="F222" s="93">
        <f>F19*E222</f>
        <v>1.3453477757280406E-4</v>
      </c>
      <c r="G222" s="77">
        <f>G19*E222</f>
        <v>2.6113848662566845E-16</v>
      </c>
      <c r="H222" s="94">
        <f>H19*E222</f>
        <v>5.0688238704851851E-28</v>
      </c>
    </row>
    <row r="223" spans="1:8" ht="14.1" customHeight="1" x14ac:dyDescent="0.25">
      <c r="A223" s="107"/>
      <c r="B223" s="46" t="s">
        <v>283</v>
      </c>
      <c r="C223" s="32" t="s">
        <v>284</v>
      </c>
      <c r="D223" s="32" t="s">
        <v>285</v>
      </c>
      <c r="E223" s="75" t="s">
        <v>98</v>
      </c>
      <c r="F223" s="32" t="s">
        <v>286</v>
      </c>
      <c r="G223" s="39" t="s">
        <v>287</v>
      </c>
      <c r="H223" s="32" t="s">
        <v>288</v>
      </c>
    </row>
    <row r="224" spans="1:8" ht="14.1" customHeight="1" x14ac:dyDescent="0.25">
      <c r="A224" s="107">
        <v>3</v>
      </c>
      <c r="B224" s="46"/>
      <c r="C224" s="30"/>
      <c r="D224" s="30"/>
      <c r="E224" s="68"/>
      <c r="F224" s="30"/>
      <c r="G224" s="40" t="s">
        <v>351</v>
      </c>
      <c r="H224" s="30"/>
    </row>
    <row r="225" spans="1:8" ht="14.1" customHeight="1" x14ac:dyDescent="0.25">
      <c r="A225" s="107"/>
      <c r="B225" s="46"/>
      <c r="C225" s="30"/>
      <c r="D225" s="30"/>
      <c r="E225" s="68"/>
      <c r="F225" s="30"/>
      <c r="G225" s="40" t="s">
        <v>417</v>
      </c>
      <c r="H225" s="37" t="s">
        <v>352</v>
      </c>
    </row>
    <row r="226" spans="1:8" ht="14.1" customHeight="1" thickBot="1" x14ac:dyDescent="0.3">
      <c r="A226" s="107"/>
      <c r="B226" s="51">
        <f>B23*E222</f>
        <v>1.463772819681568E+63</v>
      </c>
      <c r="C226" s="31">
        <f>C23*E222</f>
        <v>2.8412535835841949E+51</v>
      </c>
      <c r="D226" s="31">
        <f>D23*E222</f>
        <v>5.5150101284065284E+39</v>
      </c>
      <c r="E226" s="70">
        <f>E23*E222</f>
        <v>1.0704900432737206E+28</v>
      </c>
      <c r="F226" s="31">
        <f>F23*E222</f>
        <v>2.077872761911456E+16</v>
      </c>
      <c r="G226" s="36">
        <f>G23*E222</f>
        <v>40332.511655034214</v>
      </c>
      <c r="H226" s="31">
        <f>H23*E222</f>
        <v>7.8287348783909269E-8</v>
      </c>
    </row>
    <row r="227" spans="1:8" ht="14.1" customHeight="1" x14ac:dyDescent="0.25">
      <c r="A227" s="107"/>
      <c r="B227" s="32" t="s">
        <v>289</v>
      </c>
      <c r="C227" s="32" t="s">
        <v>290</v>
      </c>
      <c r="D227" s="39" t="s">
        <v>291</v>
      </c>
      <c r="E227" s="71" t="s">
        <v>99</v>
      </c>
      <c r="F227" s="39" t="s">
        <v>292</v>
      </c>
      <c r="G227" s="32" t="s">
        <v>293</v>
      </c>
      <c r="H227" s="41" t="s">
        <v>294</v>
      </c>
    </row>
    <row r="228" spans="1:8" ht="14.1" customHeight="1" x14ac:dyDescent="0.25">
      <c r="A228" s="107">
        <v>4</v>
      </c>
      <c r="B228" s="30"/>
      <c r="C228" s="30"/>
      <c r="D228" s="35"/>
      <c r="E228" s="72"/>
      <c r="F228" s="35"/>
      <c r="G228" s="37" t="s">
        <v>355</v>
      </c>
      <c r="H228" s="42"/>
    </row>
    <row r="229" spans="1:8" ht="14.1" customHeight="1" x14ac:dyDescent="0.25">
      <c r="A229" s="107"/>
      <c r="B229" s="30"/>
      <c r="C229" s="30"/>
      <c r="D229" s="35"/>
      <c r="E229" s="72"/>
      <c r="F229" s="35"/>
      <c r="G229" s="37" t="s">
        <v>415</v>
      </c>
      <c r="H229" s="57" t="s">
        <v>416</v>
      </c>
    </row>
    <row r="230" spans="1:8" ht="14.1" customHeight="1" thickBot="1" x14ac:dyDescent="0.3">
      <c r="A230" s="107"/>
      <c r="B230" s="31">
        <f>B27*E222</f>
        <v>2.2607787566279807E+83</v>
      </c>
      <c r="C230" s="31">
        <f>C27*E222</f>
        <v>4.3882805156592813E+71</v>
      </c>
      <c r="D230" s="47">
        <f>D27*E222</f>
        <v>8.5178639562401425E+59</v>
      </c>
      <c r="E230" s="77">
        <f>E27*E222</f>
        <v>1.6533584422898888E+48</v>
      </c>
      <c r="F230" s="36">
        <f>F27*E222</f>
        <v>3.2092484133755514E+36</v>
      </c>
      <c r="G230" s="31">
        <f>G27*E222</f>
        <v>6.2293058270468424E+24</v>
      </c>
      <c r="H230" s="44">
        <f>H27*E222</f>
        <v>12091382806376.354</v>
      </c>
    </row>
    <row r="231" spans="1:8" ht="14.1" customHeight="1" x14ac:dyDescent="0.25">
      <c r="B231" s="48" t="s">
        <v>295</v>
      </c>
      <c r="C231" s="32" t="s">
        <v>296</v>
      </c>
      <c r="D231" s="32" t="s">
        <v>297</v>
      </c>
      <c r="E231" s="75" t="s">
        <v>100</v>
      </c>
      <c r="F231" s="32" t="s">
        <v>298</v>
      </c>
      <c r="G231" s="39" t="s">
        <v>299</v>
      </c>
      <c r="H231" s="32" t="s">
        <v>300</v>
      </c>
    </row>
    <row r="232" spans="1:8" ht="14.1" customHeight="1" x14ac:dyDescent="0.25">
      <c r="A232" s="106">
        <v>5</v>
      </c>
      <c r="B232" s="46"/>
      <c r="C232" s="30"/>
      <c r="D232" s="30"/>
      <c r="E232" s="68"/>
      <c r="F232" s="30"/>
      <c r="G232" s="35"/>
      <c r="H232" s="30"/>
    </row>
    <row r="233" spans="1:8" ht="14.1" customHeight="1" x14ac:dyDescent="0.25">
      <c r="B233" s="46"/>
      <c r="C233" s="30"/>
      <c r="D233" s="30"/>
      <c r="E233" s="68"/>
      <c r="F233" s="30"/>
      <c r="G233" s="35"/>
      <c r="H233" s="30"/>
    </row>
    <row r="234" spans="1:8" ht="14.1" customHeight="1" thickBot="1" x14ac:dyDescent="0.3">
      <c r="A234" s="107"/>
      <c r="B234" s="62">
        <f>B31*E222</f>
        <v>3.4917444276170135E+103</v>
      </c>
      <c r="C234" s="31">
        <f>C31*E222</f>
        <v>6.7776442044368627E+91</v>
      </c>
      <c r="D234" s="33">
        <f>D31*E222</f>
        <v>1.3155734021830033E+80</v>
      </c>
      <c r="E234" s="78">
        <f>E31*E222</f>
        <v>2.5535913723508374E+68</v>
      </c>
      <c r="F234" s="31">
        <f>F31*E222</f>
        <v>4.9566439136913699E+56</v>
      </c>
      <c r="G234" s="45">
        <f>G31*E222</f>
        <v>9.6210847017845677E+44</v>
      </c>
      <c r="H234" s="31">
        <f>H31*E222</f>
        <v>1.8674989055240959E+33</v>
      </c>
    </row>
    <row r="235" spans="1:8" ht="15" customHeight="1" x14ac:dyDescent="0.25">
      <c r="A235" s="107"/>
      <c r="B235" s="12"/>
      <c r="C235" s="12"/>
      <c r="D235" s="66"/>
      <c r="E235" s="66"/>
      <c r="F235" s="12"/>
      <c r="G235" s="12"/>
      <c r="H235" s="12"/>
    </row>
    <row r="236" spans="1:8" x14ac:dyDescent="0.25">
      <c r="A236" s="107"/>
      <c r="B236" s="6"/>
      <c r="E236" s="105" t="s">
        <v>449</v>
      </c>
      <c r="F236" s="15"/>
      <c r="G236" s="6"/>
      <c r="H236" s="6"/>
    </row>
    <row r="237" spans="1:8" x14ac:dyDescent="0.25">
      <c r="A237" s="107"/>
      <c r="B237" s="6"/>
      <c r="E237" s="29"/>
      <c r="F237" s="15"/>
      <c r="G237" s="6"/>
      <c r="H237" s="6"/>
    </row>
    <row r="238" spans="1:8" ht="20.25" x14ac:dyDescent="0.3">
      <c r="A238" s="107"/>
      <c r="C238" s="104" t="s">
        <v>436</v>
      </c>
      <c r="D238" s="4"/>
      <c r="E238" s="3"/>
      <c r="F238" s="11"/>
    </row>
    <row r="239" spans="1:8" ht="19.5" thickBot="1" x14ac:dyDescent="0.3">
      <c r="B239" s="5" t="s">
        <v>432</v>
      </c>
    </row>
    <row r="240" spans="1:8" ht="19.5" customHeight="1" x14ac:dyDescent="0.35">
      <c r="B240" s="5" t="s">
        <v>444</v>
      </c>
      <c r="C240" s="21" t="s">
        <v>358</v>
      </c>
      <c r="D240" s="22" t="s">
        <v>359</v>
      </c>
      <c r="E240" s="22" t="s">
        <v>411</v>
      </c>
      <c r="F240" s="22" t="s">
        <v>433</v>
      </c>
      <c r="G240" s="23" t="s">
        <v>434</v>
      </c>
    </row>
    <row r="241" spans="1:8" ht="19.5" customHeight="1" thickBot="1" x14ac:dyDescent="0.3">
      <c r="B241" s="5" t="s">
        <v>443</v>
      </c>
      <c r="C241" s="96">
        <v>1.13867296269E-30</v>
      </c>
      <c r="D241" s="97">
        <v>1.9410481909359999E-12</v>
      </c>
      <c r="E241" s="101">
        <v>1.2817413072000001E-19</v>
      </c>
      <c r="F241" s="97">
        <f>D241/G241</f>
        <v>6.4746398354557665E-21</v>
      </c>
      <c r="G241" s="98">
        <v>299792458</v>
      </c>
      <c r="H241" s="6"/>
    </row>
    <row r="242" spans="1:8" x14ac:dyDescent="0.25">
      <c r="B242" s="5"/>
      <c r="C242" s="7"/>
      <c r="D242" s="8"/>
      <c r="E242" s="100"/>
      <c r="F242" s="9"/>
      <c r="G242" s="9"/>
      <c r="H242" s="6"/>
    </row>
    <row r="243" spans="1:8" thickBot="1" x14ac:dyDescent="0.3">
      <c r="A243" s="108" t="s">
        <v>0</v>
      </c>
      <c r="B243" s="1" t="s">
        <v>1</v>
      </c>
      <c r="C243" s="1" t="s">
        <v>2</v>
      </c>
      <c r="D243" s="1" t="s">
        <v>3</v>
      </c>
      <c r="E243" s="1" t="s">
        <v>4</v>
      </c>
      <c r="F243" s="1" t="s">
        <v>5</v>
      </c>
      <c r="G243" s="1" t="s">
        <v>6</v>
      </c>
      <c r="H243" s="3" t="s">
        <v>360</v>
      </c>
    </row>
    <row r="244" spans="1:8" ht="14.1" customHeight="1" x14ac:dyDescent="0.25">
      <c r="A244" s="107"/>
      <c r="B244" s="32" t="s">
        <v>301</v>
      </c>
      <c r="C244" s="34" t="s">
        <v>302</v>
      </c>
      <c r="D244" s="32" t="s">
        <v>303</v>
      </c>
      <c r="E244" s="67" t="s">
        <v>101</v>
      </c>
      <c r="F244" s="32" t="s">
        <v>304</v>
      </c>
      <c r="G244" s="34" t="s">
        <v>305</v>
      </c>
      <c r="H244" s="32" t="s">
        <v>306</v>
      </c>
    </row>
    <row r="245" spans="1:8" ht="14.1" customHeight="1" x14ac:dyDescent="0.25">
      <c r="A245" s="107">
        <v>0</v>
      </c>
      <c r="B245" s="30"/>
      <c r="C245" s="35"/>
      <c r="D245" s="30"/>
      <c r="E245" s="68"/>
      <c r="F245" s="30"/>
      <c r="G245" s="35"/>
      <c r="H245" s="30"/>
    </row>
    <row r="246" spans="1:8" ht="14.1" customHeight="1" x14ac:dyDescent="0.25">
      <c r="A246" s="107"/>
      <c r="B246" s="30"/>
      <c r="C246" s="35"/>
      <c r="D246" s="30"/>
      <c r="E246" s="68"/>
      <c r="F246" s="30"/>
      <c r="G246" s="35"/>
      <c r="H246" s="30"/>
    </row>
    <row r="247" spans="1:8" ht="14.1" customHeight="1" thickBot="1" x14ac:dyDescent="0.3">
      <c r="A247" s="107"/>
      <c r="B247" s="31">
        <f>B11*E255</f>
        <v>8.2703526636560819E-14</v>
      </c>
      <c r="C247" s="36">
        <f>C11*E255</f>
        <v>1.6053153076192366E-25</v>
      </c>
      <c r="D247" s="31">
        <f>D11*E255</f>
        <v>3.1159943737361871E-37</v>
      </c>
      <c r="E247" s="76">
        <f>E11*E255</f>
        <v>6.0482952421073794E-49</v>
      </c>
      <c r="F247" s="31">
        <f>F11*E255</f>
        <v>1.1740032537939343E-60</v>
      </c>
      <c r="G247" s="36">
        <f>G11*E255</f>
        <v>2.278796891929694E-72</v>
      </c>
      <c r="H247" s="31">
        <f>H11*E255</f>
        <v>4.4232545845907115E-84</v>
      </c>
    </row>
    <row r="248" spans="1:8" ht="14.1" customHeight="1" x14ac:dyDescent="0.25">
      <c r="A248" s="107"/>
      <c r="B248" s="32" t="s">
        <v>301</v>
      </c>
      <c r="C248" s="34" t="s">
        <v>302</v>
      </c>
      <c r="D248" s="32" t="s">
        <v>303</v>
      </c>
      <c r="E248" s="67" t="s">
        <v>101</v>
      </c>
      <c r="F248" s="32" t="s">
        <v>304</v>
      </c>
      <c r="G248" s="34" t="s">
        <v>305</v>
      </c>
      <c r="H248" s="32" t="s">
        <v>306</v>
      </c>
    </row>
    <row r="249" spans="1:8" ht="14.1" customHeight="1" x14ac:dyDescent="0.25">
      <c r="A249" s="107">
        <v>1</v>
      </c>
      <c r="B249" s="30"/>
      <c r="C249" s="35"/>
      <c r="D249" s="30"/>
      <c r="E249" s="68"/>
      <c r="F249" s="30"/>
      <c r="G249" s="35"/>
      <c r="H249" s="30"/>
    </row>
    <row r="250" spans="1:8" ht="14.1" customHeight="1" x14ac:dyDescent="0.25">
      <c r="A250" s="107"/>
      <c r="B250" s="30"/>
      <c r="C250" s="35"/>
      <c r="D250" s="30"/>
      <c r="E250" s="68"/>
      <c r="F250" s="30"/>
      <c r="G250" s="35"/>
      <c r="H250" s="30"/>
    </row>
    <row r="251" spans="1:8" ht="14.1" customHeight="1" thickBot="1" x14ac:dyDescent="0.3">
      <c r="A251" s="107"/>
      <c r="B251" s="31">
        <f>B15*E255</f>
        <v>12773455.935520636</v>
      </c>
      <c r="C251" s="36">
        <f>C15*E255</f>
        <v>2.4793893535643044E-5</v>
      </c>
      <c r="D251" s="31">
        <f>D15*E255</f>
        <v>4.8126142193619703E-17</v>
      </c>
      <c r="E251" s="76">
        <f>E15*E255</f>
        <v>9.3415161241654217E-29</v>
      </c>
      <c r="F251" s="31">
        <f>F15*E255</f>
        <v>1.8132332973410764E-40</v>
      </c>
      <c r="G251" s="36">
        <f>G15*E255</f>
        <v>3.5195732115488147E-52</v>
      </c>
      <c r="H251" s="31">
        <f>H15*E255</f>
        <v>6.8316612151436334E-64</v>
      </c>
    </row>
    <row r="252" spans="1:8" ht="14.1" customHeight="1" x14ac:dyDescent="0.25">
      <c r="A252" s="107"/>
      <c r="B252" s="79" t="s">
        <v>102</v>
      </c>
      <c r="C252" s="71" t="s">
        <v>103</v>
      </c>
      <c r="D252" s="75" t="s">
        <v>104</v>
      </c>
      <c r="E252" s="71" t="s">
        <v>105</v>
      </c>
      <c r="F252" s="75" t="s">
        <v>106</v>
      </c>
      <c r="G252" s="71" t="s">
        <v>107</v>
      </c>
      <c r="H252" s="90" t="s">
        <v>108</v>
      </c>
    </row>
    <row r="253" spans="1:8" ht="14.1" customHeight="1" x14ac:dyDescent="0.25">
      <c r="A253" s="107">
        <v>2</v>
      </c>
      <c r="B253" s="80"/>
      <c r="C253" s="72"/>
      <c r="D253" s="68"/>
      <c r="E253" s="72"/>
      <c r="F253" s="68"/>
      <c r="G253" s="72"/>
      <c r="H253" s="91"/>
    </row>
    <row r="254" spans="1:8" ht="14.1" customHeight="1" x14ac:dyDescent="0.25">
      <c r="A254" s="107"/>
      <c r="B254" s="80"/>
      <c r="C254" s="72"/>
      <c r="D254" s="68"/>
      <c r="E254" s="73" t="s">
        <v>412</v>
      </c>
      <c r="F254" s="68"/>
      <c r="G254" s="72"/>
      <c r="H254" s="91"/>
    </row>
    <row r="255" spans="1:8" ht="14.1" customHeight="1" thickBot="1" x14ac:dyDescent="0.3">
      <c r="A255" s="107"/>
      <c r="B255" s="92">
        <f>B19*E255</f>
        <v>1.9728442446438382E+27</v>
      </c>
      <c r="C255" s="77">
        <f>C19*E255</f>
        <v>3829385752064421.5</v>
      </c>
      <c r="D255" s="70">
        <f>D19*E255</f>
        <v>7433.0222864407378</v>
      </c>
      <c r="E255" s="77">
        <f>E5^2/C5</f>
        <v>1.4427854462282763E-8</v>
      </c>
      <c r="F255" s="93">
        <f>F19*E255</f>
        <v>2.8005160803101852E-20</v>
      </c>
      <c r="G255" s="77">
        <f>G19*E255</f>
        <v>5.4359366713732615E-32</v>
      </c>
      <c r="H255" s="94">
        <f>H19*E255</f>
        <v>1.0551415042011731E-43</v>
      </c>
    </row>
    <row r="256" spans="1:8" ht="14.1" customHeight="1" x14ac:dyDescent="0.25">
      <c r="A256" s="107"/>
      <c r="B256" s="32" t="s">
        <v>307</v>
      </c>
      <c r="C256" s="39" t="s">
        <v>308</v>
      </c>
      <c r="D256" s="32" t="s">
        <v>309</v>
      </c>
      <c r="E256" s="75" t="s">
        <v>109</v>
      </c>
      <c r="F256" s="32" t="s">
        <v>310</v>
      </c>
      <c r="G256" s="39" t="s">
        <v>311</v>
      </c>
      <c r="H256" s="32" t="s">
        <v>312</v>
      </c>
    </row>
    <row r="257" spans="1:8" ht="14.1" customHeight="1" x14ac:dyDescent="0.25">
      <c r="A257" s="107">
        <v>3</v>
      </c>
      <c r="B257" s="30"/>
      <c r="C257" s="35"/>
      <c r="D257" s="30"/>
      <c r="E257" s="69" t="s">
        <v>413</v>
      </c>
      <c r="F257" s="30"/>
      <c r="G257" s="35"/>
      <c r="H257" s="30"/>
    </row>
    <row r="258" spans="1:8" ht="14.1" customHeight="1" x14ac:dyDescent="0.25">
      <c r="A258" s="107"/>
      <c r="B258" s="30"/>
      <c r="C258" s="35"/>
      <c r="D258" s="30"/>
      <c r="E258" s="69" t="s">
        <v>414</v>
      </c>
      <c r="F258" s="37" t="s">
        <v>326</v>
      </c>
      <c r="G258" s="35"/>
      <c r="H258" s="30"/>
    </row>
    <row r="259" spans="1:8" ht="14.1" customHeight="1" thickBot="1" x14ac:dyDescent="0.3">
      <c r="A259" s="107"/>
      <c r="B259" s="31">
        <f>B23*E259</f>
        <v>4.7061045301346647E+67</v>
      </c>
      <c r="C259" s="36">
        <f>C23*E255</f>
        <v>5.9144382535292966E+35</v>
      </c>
      <c r="D259" s="31">
        <f>D23*E255</f>
        <v>1.1480209672415715E+24</v>
      </c>
      <c r="E259" s="70">
        <f>E23*E255</f>
        <v>2228364021620.8491</v>
      </c>
      <c r="F259" s="31">
        <f>F23*E255</f>
        <v>4.3253619529140188</v>
      </c>
      <c r="G259" s="36">
        <f>G23*E255</f>
        <v>8.3957359938471596E-12</v>
      </c>
      <c r="H259" s="31">
        <f>H23*E255</f>
        <v>1.6296528162433285E-23</v>
      </c>
    </row>
    <row r="260" spans="1:8" ht="14.1" customHeight="1" x14ac:dyDescent="0.25">
      <c r="A260" s="109"/>
      <c r="B260" s="50" t="s">
        <v>313</v>
      </c>
      <c r="C260" s="32" t="s">
        <v>314</v>
      </c>
      <c r="D260" s="34" t="s">
        <v>315</v>
      </c>
      <c r="E260" s="71" t="s">
        <v>110</v>
      </c>
      <c r="F260" s="34" t="s">
        <v>316</v>
      </c>
      <c r="G260" s="32" t="s">
        <v>317</v>
      </c>
      <c r="H260" s="60" t="s">
        <v>318</v>
      </c>
    </row>
    <row r="261" spans="1:8" ht="14.1" customHeight="1" x14ac:dyDescent="0.25">
      <c r="A261" s="107">
        <v>4</v>
      </c>
      <c r="B261" s="46"/>
      <c r="C261" s="30"/>
      <c r="D261" s="35"/>
      <c r="E261" s="72"/>
      <c r="F261" s="35"/>
      <c r="G261" s="30"/>
      <c r="H261" s="42"/>
    </row>
    <row r="262" spans="1:8" ht="14.1" customHeight="1" x14ac:dyDescent="0.25">
      <c r="A262" s="109"/>
      <c r="B262" s="46"/>
      <c r="C262" s="30"/>
      <c r="D262" s="35"/>
      <c r="E262" s="72"/>
      <c r="F262" s="35"/>
      <c r="G262" s="30"/>
      <c r="H262" s="42"/>
    </row>
    <row r="263" spans="1:8" ht="14.1" customHeight="1" thickBot="1" x14ac:dyDescent="0.3">
      <c r="A263" s="107"/>
      <c r="B263" s="62">
        <f>B27*E255</f>
        <v>4.7061045301346641E+67</v>
      </c>
      <c r="C263" s="31">
        <f>C27*E255</f>
        <v>9.1347756845736035E+55</v>
      </c>
      <c r="D263" s="56">
        <f>D27*E255</f>
        <v>1.7731039817147751E+44</v>
      </c>
      <c r="E263" s="77">
        <f>E27*E255</f>
        <v>3.4416802760488821E+32</v>
      </c>
      <c r="F263" s="45">
        <f>F27*E255</f>
        <v>6.6804672736047949E+20</v>
      </c>
      <c r="G263" s="31">
        <f>G27*E255</f>
        <v>1296710891.6037741</v>
      </c>
      <c r="H263" s="59">
        <f>H27*E255</f>
        <v>2.5169783303145127E-3</v>
      </c>
    </row>
    <row r="264" spans="1:8" ht="15" customHeight="1" x14ac:dyDescent="0.25">
      <c r="A264" s="107"/>
    </row>
    <row r="265" spans="1:8" x14ac:dyDescent="0.25">
      <c r="A265" s="107"/>
      <c r="E265" s="105" t="s">
        <v>450</v>
      </c>
      <c r="F265" s="20"/>
    </row>
  </sheetData>
  <printOptions horizontalCentered="1"/>
  <pageMargins left="0.11811023622047245" right="0.11811023622047245" top="0.55118110236220474" bottom="0.35433070866141736" header="0" footer="0"/>
  <pageSetup paperSize="9" orientation="landscape" r:id="rId1"/>
  <rowBreaks count="8" manualBreakCount="8">
    <brk id="33" max="16383" man="1"/>
    <brk id="62" max="16383" man="1"/>
    <brk id="91" max="16383" man="1"/>
    <brk id="120" max="16383" man="1"/>
    <brk id="149" max="16383" man="1"/>
    <brk id="178" max="16383" man="1"/>
    <brk id="207" max="16383" man="1"/>
    <brk id="2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2022-12-22T10:03:26Z</dcterms:modified>
</cp:coreProperties>
</file>